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Documents\РОБОТА КПІ\! НДЧ\! Базові документи\Штатний розпис\"/>
    </mc:Choice>
  </mc:AlternateContent>
  <xr:revisionPtr revIDLastSave="0" documentId="13_ncr:1_{64CB5B45-4D77-4F10-AB0C-4AF0A19B034C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форма_шт_розпису" sheetId="47" r:id="rId1"/>
    <sheet name="Оклади" sheetId="48" r:id="rId2"/>
    <sheet name="Інформація щодо оформлення" sheetId="49" r:id="rId3"/>
  </sheets>
  <definedNames>
    <definedName name="_xlnm.Print_Area" localSheetId="0">форма_шт_розпису!$A$1:$U$38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47" l="1"/>
  <c r="C27" i="47" l="1"/>
  <c r="C33" i="47" l="1"/>
  <c r="C32" i="47"/>
  <c r="G21" i="47"/>
  <c r="N21" i="47" s="1"/>
  <c r="G22" i="47"/>
  <c r="G23" i="47"/>
  <c r="N23" i="47" s="1"/>
  <c r="S23" i="47" s="1"/>
  <c r="G24" i="47"/>
  <c r="N24" i="47" s="1"/>
  <c r="S24" i="47" s="1"/>
  <c r="G25" i="47"/>
  <c r="T25" i="47" s="1"/>
  <c r="U25" i="47" s="1"/>
  <c r="G26" i="47"/>
  <c r="T26" i="47" s="1"/>
  <c r="U26" i="47" s="1"/>
  <c r="G20" i="47"/>
  <c r="M27" i="47" s="1"/>
  <c r="M33" i="47" l="1"/>
  <c r="M32" i="47"/>
  <c r="S21" i="47"/>
  <c r="T21" i="47" s="1"/>
  <c r="U21" i="47" s="1"/>
  <c r="T23" i="47"/>
  <c r="U23" i="47" s="1"/>
  <c r="G27" i="47"/>
  <c r="S20" i="47"/>
  <c r="S27" i="47" s="1"/>
  <c r="T24" i="47"/>
  <c r="U24" i="47" s="1"/>
  <c r="N22" i="47"/>
  <c r="S22" i="47" s="1"/>
  <c r="T22" i="47" s="1"/>
  <c r="U22" i="47" s="1"/>
  <c r="G33" i="47" l="1"/>
  <c r="G32" i="47"/>
  <c r="S33" i="47"/>
  <c r="S32" i="47"/>
  <c r="T20" i="47"/>
  <c r="T27" i="47"/>
  <c r="U20" i="47"/>
  <c r="U27" i="47" s="1"/>
  <c r="N27" i="47"/>
  <c r="N33" i="47" l="1"/>
  <c r="N32" i="47"/>
  <c r="T33" i="47"/>
  <c r="T32" i="47"/>
  <c r="U33" i="47"/>
  <c r="U32" i="47"/>
</calcChain>
</file>

<file path=xl/sharedStrings.xml><?xml version="1.0" encoding="utf-8"?>
<sst xmlns="http://schemas.openxmlformats.org/spreadsheetml/2006/main" count="124" uniqueCount="108">
  <si>
    <t>Присвоєний розряд</t>
  </si>
  <si>
    <t>Разом сума по окладам</t>
  </si>
  <si>
    <t>Надбавки</t>
  </si>
  <si>
    <t>Доплати</t>
  </si>
  <si>
    <t>Разом:</t>
  </si>
  <si>
    <t>Оклад по ЄТС</t>
  </si>
  <si>
    <t>(грн.)</t>
  </si>
  <si>
    <t xml:space="preserve">                                                                                                                                                           (підпис)                            (ініціали і прізвище)</t>
  </si>
  <si>
    <t>Кількіть  штатних одиниць</t>
  </si>
  <si>
    <t>за стаж наукової роботи</t>
  </si>
  <si>
    <t>За складність, напруженість у роботі</t>
  </si>
  <si>
    <t>за високі
досягнення у праці</t>
  </si>
  <si>
    <t>за виконання
особливо важливої роботи</t>
  </si>
  <si>
    <t>кандидат наук,
доктор філософії</t>
  </si>
  <si>
    <t>доктор наук</t>
  </si>
  <si>
    <t>за вчене звання</t>
  </si>
  <si>
    <t>професор</t>
  </si>
  <si>
    <t>доцент,
старший науковий співробітник,
старший дослідник</t>
  </si>
  <si>
    <t>за наукову ступінь</t>
  </si>
  <si>
    <t>до мінімальної зарплати</t>
  </si>
  <si>
    <t>ЗАТВЕРДЖУЮ</t>
  </si>
  <si>
    <t>інші*
(розшифрувати)</t>
  </si>
  <si>
    <t>І</t>
  </si>
  <si>
    <t>Нерозподілені видатки</t>
  </si>
  <si>
    <t>Премія</t>
  </si>
  <si>
    <t xml:space="preserve">Фонд
заробітної плати
на місяць 
</t>
  </si>
  <si>
    <t>Назва
структурного підрозділу та посад</t>
  </si>
  <si>
    <t>РАЗОМ
надбавки та доплати</t>
  </si>
  <si>
    <t>примітка *</t>
  </si>
  <si>
    <t xml:space="preserve">Підвищенно відповідно до постанови КМУ*
</t>
  </si>
  <si>
    <t>назва ЗВО/НУ</t>
  </si>
  <si>
    <t>Бюджет Державний</t>
  </si>
  <si>
    <t>Міністерство освіти і науки України</t>
  </si>
  <si>
    <t>_________________</t>
  </si>
  <si>
    <t>За договорами цивільно-правового характеру</t>
  </si>
  <si>
    <t>№ з/п</t>
  </si>
  <si>
    <t>Пр.н.с., д.т.н.</t>
  </si>
  <si>
    <t>С.н.с., к.т.н.</t>
  </si>
  <si>
    <t>Н.с., к.т.н.</t>
  </si>
  <si>
    <t>Н.с., асистент</t>
  </si>
  <si>
    <t>Фах. 1 кат.</t>
  </si>
  <si>
    <t>Науковий керівник</t>
  </si>
  <si>
    <t>Фонд
заробітної плати
на квітень-червень</t>
  </si>
  <si>
    <t xml:space="preserve">НАЦІОНАЛЬНИЙ  ТЕХНІЧНИЙ  УНІВЕРСИТЕТ  УКРАЇНИ “КИЇВСЬКИЙ  ПОЛІТЕХНІЧНИЙ  ІНСТИТУТ ІМЕНІ ІГОРЯ СІКОРСЬКОГО” </t>
  </si>
  <si>
    <t>Проректор з наукової роботи</t>
  </si>
  <si>
    <r>
      <t xml:space="preserve">Штат у кількості </t>
    </r>
    <r>
      <rPr>
        <b/>
        <sz val="14"/>
        <color theme="1"/>
        <rFont val="Times New Roman"/>
        <family val="1"/>
        <charset val="204"/>
      </rPr>
      <t>_1,75_</t>
    </r>
    <r>
      <rPr>
        <sz val="14"/>
        <color theme="1"/>
        <rFont val="Times New Roman"/>
        <family val="1"/>
        <charset val="204"/>
      </rPr>
      <t xml:space="preserve"> штатних одиниць 
з місячним фондом заробітної плати
 </t>
    </r>
    <r>
      <rPr>
        <u/>
        <sz val="14"/>
        <color theme="1"/>
        <rFont val="Times New Roman"/>
        <family val="1"/>
        <charset val="204"/>
      </rPr>
      <t>Тридцять дві тисячі шістсот п'ять  грн. 15 коп.</t>
    </r>
  </si>
  <si>
    <t>______________________ Сергій СТІРЕНКО</t>
  </si>
  <si>
    <t>Назва підрозділу (інститут, факультет, кафедра),  № договору, теми</t>
  </si>
  <si>
    <t>Спеціальний  фонд / Загальний фонд</t>
  </si>
  <si>
    <t>Всього по спеціальному (загальному)  фонду</t>
  </si>
  <si>
    <t>З Р А З О К</t>
  </si>
  <si>
    <t>Індексація</t>
  </si>
  <si>
    <t>Керівник підрозділу</t>
  </si>
  <si>
    <t>Планово-фінансовий відділ</t>
  </si>
  <si>
    <t>Разом по КПКВК 2201390</t>
  </si>
  <si>
    <t>ШТАТНИЙ РОЗПИС НА 2025 рік</t>
  </si>
  <si>
    <t>___________________ 2025 р.             М.П.</t>
  </si>
  <si>
    <t>КПКВК 2201390 «Підтримка пріоритетних напрямів наукових досліджень і науково-технічних (експериментальних) розробок, наукова і науково-технічна діяльність закладів вищої освіти та наукових установ»</t>
  </si>
  <si>
    <r>
      <rPr>
        <b/>
        <sz val="12"/>
        <rFont val="Times New Roman"/>
        <family val="1"/>
      </rPr>
      <t>Найменування посад</t>
    </r>
  </si>
  <si>
    <r>
      <rPr>
        <b/>
        <sz val="12"/>
        <rFont val="Times New Roman"/>
        <family val="1"/>
      </rPr>
      <t>Тарифні розряди</t>
    </r>
  </si>
  <si>
    <r>
      <rPr>
        <b/>
        <sz val="12"/>
        <rFont val="Times New Roman"/>
        <family val="1"/>
      </rPr>
      <t>Посадовий оклад, грн</t>
    </r>
  </si>
  <si>
    <t>Постанови Кабінету Міністрів України № 23 від 12.01.2024 р. «Деякі питання оплати праці працівників установ, закладів та організацій окремих галузей бюджетної сфери»</t>
  </si>
  <si>
    <r>
      <rPr>
        <b/>
        <sz val="12"/>
        <rFont val="Times New Roman"/>
        <family val="1"/>
      </rPr>
      <t>Головний науковий співробітник</t>
    </r>
  </si>
  <si>
    <r>
      <rPr>
        <b/>
        <sz val="12"/>
        <rFont val="Times New Roman"/>
        <family val="1"/>
      </rPr>
      <t>Провідний науковий співробітник</t>
    </r>
  </si>
  <si>
    <r>
      <rPr>
        <b/>
        <sz val="12"/>
        <rFont val="Times New Roman"/>
        <family val="1"/>
      </rPr>
      <t>Старший науковий співробітник</t>
    </r>
  </si>
  <si>
    <r>
      <rPr>
        <b/>
        <sz val="12"/>
        <rFont val="Times New Roman"/>
        <family val="1"/>
      </rPr>
      <t>Науковий співробітник</t>
    </r>
  </si>
  <si>
    <r>
      <rPr>
        <b/>
        <sz val="12"/>
        <rFont val="Times New Roman"/>
        <family val="1"/>
      </rPr>
      <t>Молодший науковий співробітник</t>
    </r>
  </si>
  <si>
    <t>РОЗМІРИ
посадових окладів працівників, які проводять наукові та науково-технічні розробки в НДЧ КПІ ім. Ігоря Сікорського з 01 січня 2024 року»</t>
  </si>
  <si>
    <r>
      <rPr>
        <sz val="12"/>
        <rFont val="Times New Roman"/>
        <family val="1"/>
      </rPr>
      <t>Провідні фахівці</t>
    </r>
  </si>
  <si>
    <r>
      <rPr>
        <sz val="12"/>
        <rFont val="Times New Roman"/>
        <family val="1"/>
      </rPr>
      <t>Фахівці  :</t>
    </r>
  </si>
  <si>
    <r>
      <rPr>
        <sz val="12"/>
        <rFont val="Times New Roman"/>
        <family val="1"/>
      </rPr>
      <t>І категорії</t>
    </r>
  </si>
  <si>
    <r>
      <rPr>
        <sz val="12"/>
        <rFont val="Times New Roman"/>
        <family val="1"/>
      </rPr>
      <t>ІІ категорії</t>
    </r>
  </si>
  <si>
    <r>
      <rPr>
        <sz val="12"/>
        <rFont val="Times New Roman"/>
        <family val="1"/>
      </rPr>
      <t>ІІІ категорії</t>
    </r>
  </si>
  <si>
    <r>
      <rPr>
        <sz val="12"/>
        <rFont val="Times New Roman"/>
        <family val="1"/>
      </rPr>
      <t>Стажист-дослідник</t>
    </r>
  </si>
  <si>
    <r>
      <rPr>
        <sz val="12"/>
        <rFont val="Times New Roman"/>
        <family val="1"/>
      </rPr>
      <t>Техніки всіх спеціальностей  :</t>
    </r>
  </si>
  <si>
    <t>РОЗМІРИ
посадових окладів спеціалістів, технічних службовців та робітників КПІ ім. Ігоря Сікорського з 01 січня 2024 року</t>
  </si>
  <si>
    <r>
      <rPr>
        <b/>
        <sz val="12"/>
        <rFont val="Times New Roman"/>
        <family val="1"/>
      </rPr>
      <t>Посадовий оклад, грн.</t>
    </r>
  </si>
  <si>
    <r>
      <rPr>
        <sz val="12"/>
        <rFont val="Times New Roman"/>
        <family val="1"/>
      </rPr>
      <t>Фахівці:</t>
    </r>
  </si>
  <si>
    <r>
      <rPr>
        <sz val="12"/>
        <rFont val="Times New Roman"/>
        <family val="1"/>
      </rPr>
      <t xml:space="preserve">без категорії ІІ категорії
</t>
    </r>
    <r>
      <rPr>
        <sz val="12"/>
        <rFont val="Times New Roman"/>
        <family val="1"/>
      </rPr>
      <t>І категорії</t>
    </r>
  </si>
  <si>
    <r>
      <rPr>
        <sz val="12"/>
        <rFont val="Times New Roman"/>
        <family val="1"/>
      </rPr>
      <t>Техніки всіх спеціальностей:</t>
    </r>
  </si>
  <si>
    <r>
      <rPr>
        <sz val="12"/>
        <rFont val="Times New Roman"/>
        <family val="1"/>
      </rPr>
      <t>Старший лаборант, який має повну вищу освіту</t>
    </r>
  </si>
  <si>
    <r>
      <rPr>
        <sz val="12"/>
        <rFont val="Times New Roman"/>
        <family val="1"/>
      </rPr>
      <t>Старший інспектор</t>
    </r>
  </si>
  <si>
    <r>
      <rPr>
        <sz val="12"/>
        <rFont val="Times New Roman"/>
        <family val="1"/>
      </rPr>
      <t>Інспектор, лаборант</t>
    </r>
  </si>
  <si>
    <r>
      <rPr>
        <sz val="12"/>
        <color indexed="63"/>
        <rFont val="Times New Roman"/>
        <family val="1"/>
      </rPr>
      <t>Робітник, зайнятий комплексним обслуговуванням і ремонтом будівель, споруд і обладнання, при виконанні робіт з 6 і більше професій</t>
    </r>
  </si>
  <si>
    <r>
      <rPr>
        <sz val="12"/>
        <rFont val="Times New Roman"/>
        <family val="1"/>
      </rPr>
      <t>Робітник з комплексного обслуговування і ремонту будинків, споруд і обладнання, при виконанні робіт з 2-5 професій</t>
    </r>
  </si>
  <si>
    <t>РОЗМІРИ
посадових окладів робітників НДЧ КПІ ім. Ігоря Сікорського з 01 січня 2024 року</t>
  </si>
  <si>
    <r>
      <rPr>
        <b/>
        <sz val="11"/>
        <rFont val="Times New Roman"/>
        <family val="1"/>
      </rPr>
      <t>Тарифні розряди</t>
    </r>
  </si>
  <si>
    <r>
      <rPr>
        <b/>
        <sz val="11"/>
        <rFont val="Times New Roman"/>
        <family val="1"/>
      </rPr>
      <t>Посадовий оклад, грн</t>
    </r>
  </si>
  <si>
    <t>Робітники І-VІ кваліфікаційних розрядів, зайняті: експлуатацією  та обслуговуванням      технічного обладнання   та   електрообладнання, на ремонтно- монтажних роботах  та робітники навчально- виробничих (навчальних) майстерень</t>
  </si>
  <si>
    <r>
      <rPr>
        <sz val="12"/>
        <rFont val="Times New Roman"/>
        <family val="1"/>
      </rPr>
      <t>1-3 кваліфікаційного розряду</t>
    </r>
  </si>
  <si>
    <r>
      <rPr>
        <sz val="12"/>
        <rFont val="Times New Roman"/>
        <family val="1"/>
      </rPr>
      <t>4 кваліфікаційного розряду</t>
    </r>
  </si>
  <si>
    <r>
      <rPr>
        <sz val="12"/>
        <rFont val="Times New Roman"/>
        <family val="1"/>
      </rPr>
      <t>5 кваліфікаційного розряду</t>
    </r>
  </si>
  <si>
    <r>
      <rPr>
        <sz val="12"/>
        <rFont val="Times New Roman"/>
        <family val="1"/>
      </rPr>
      <t>6 кваліфікаційного розряду</t>
    </r>
  </si>
  <si>
    <t xml:space="preserve">Доброго дня! </t>
  </si>
  <si>
    <t>Надаємо зразок штатного розпису для використання в роботі.</t>
  </si>
  <si>
    <t>Зверніть, будь ласка, увагу на обов’язкові дані, які мають бути вказані в штатному розписі:</t>
  </si>
  <si>
    <t xml:space="preserve">Якщо в штатний розпис потрібно внести зміни, то формується новий штатний розпис, в назві пишеться: «Штатний розпис (зі змінами) на … (період)», обов’язково вказується назва підрозділу (інститут, факультет, кафедра),  № договору, теми </t>
  </si>
  <si>
    <t xml:space="preserve">Штатний розпис та зміни до нього надаються в двох екземплярах на підпис проректору. Додатково в планово-фінансовий відділ надається також ще один екземпляр (підписаний керівником підрозділу та науковим керівником) з вказанням прізвищ людей які будуть прийняті на посади вказані в штатному розписі, або з уточненням що дана посада вакантна. Про будь які зміни в прізвищах, вакансіях, розмірах ставок тощо, потрібно повідомляти планово-фінансовий відділ. </t>
  </si>
  <si>
    <t xml:space="preserve">У разі виникнення питань звертайтесь: </t>
  </si>
  <si>
    <t>Мельник Вікторія Вікторівна</t>
  </si>
  <si>
    <t>тел 204 80 88</t>
  </si>
  <si>
    <t>моб +380977966549  (WhatsUp, Viber)</t>
  </si>
  <si>
    <t>email vika1924vv@gmail.com</t>
  </si>
  <si>
    <t>-       період, на який складається штатний розпис (наприклад: «на 2025 рік», «на липень-грудень 2024 року»);</t>
  </si>
  <si>
    <t>-       загальний чи спеціальний фонд;</t>
  </si>
  <si>
    <t>-       назва підрозділу (інститут, факультет, кафедра),  № договору, теми;</t>
  </si>
  <si>
    <t>-       рядки «всього по спеціальному фонду», «всього по загальному фонду» «разом по КПКВК» обов’язково мають будуть заповнені;</t>
  </si>
  <si>
    <t>-       в підписантах мають бути керівник підрозділу, науковий керівник, печатка підрозділу та має бути віза представника ПФВ.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</si>
</sst>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u/>
      <sz val="14"/>
      <color theme="1"/>
      <name val="Times New Roman"/>
      <family val="1"/>
      <charset val="204"/>
    </font>
    <font>
      <sz val="48"/>
      <name val="Times New Roman"/>
      <family val="1"/>
      <charset val="204"/>
    </font>
    <font>
      <sz val="10"/>
      <name val="Arial Cyr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2"/>
      <color indexed="63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155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3" fillId="0" borderId="3" xfId="0" applyNumberFormat="1" applyFont="1" applyBorder="1"/>
    <xf numFmtId="0" fontId="4" fillId="0" borderId="0" xfId="0" applyFont="1" applyAlignment="1">
      <alignment vertical="center"/>
    </xf>
    <xf numFmtId="0" fontId="10" fillId="0" borderId="0" xfId="0" applyFont="1"/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 textRotation="90" wrapText="1"/>
      <protection locked="0"/>
    </xf>
    <xf numFmtId="2" fontId="3" fillId="0" borderId="0" xfId="0" applyNumberFormat="1" applyFont="1"/>
    <xf numFmtId="0" fontId="2" fillId="0" borderId="3" xfId="0" applyFont="1" applyBorder="1" applyAlignment="1">
      <alignment vertical="center" wrapText="1"/>
    </xf>
    <xf numFmtId="0" fontId="11" fillId="0" borderId="3" xfId="0" applyFont="1" applyBorder="1"/>
    <xf numFmtId="0" fontId="3" fillId="0" borderId="3" xfId="0" applyFont="1" applyBorder="1" applyAlignment="1" applyProtection="1">
      <alignment horizontal="left" wrapText="1"/>
      <protection locked="0"/>
    </xf>
    <xf numFmtId="4" fontId="3" fillId="2" borderId="3" xfId="0" applyNumberFormat="1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left"/>
    </xf>
    <xf numFmtId="0" fontId="5" fillId="4" borderId="0" xfId="0" applyFont="1" applyFill="1"/>
    <xf numFmtId="0" fontId="7" fillId="4" borderId="0" xfId="0" applyFont="1" applyFill="1"/>
    <xf numFmtId="2" fontId="2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5" borderId="3" xfId="0" applyFont="1" applyFill="1" applyBorder="1" applyAlignment="1" applyProtection="1">
      <alignment horizontal="center" wrapText="1"/>
      <protection locked="0"/>
    </xf>
    <xf numFmtId="0" fontId="2" fillId="5" borderId="3" xfId="0" applyFont="1" applyFill="1" applyBorder="1"/>
    <xf numFmtId="2" fontId="2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4" fontId="8" fillId="5" borderId="3" xfId="0" applyNumberFormat="1" applyFont="1" applyFill="1" applyBorder="1" applyAlignment="1">
      <alignment horizontal="center"/>
    </xf>
    <xf numFmtId="4" fontId="2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 applyProtection="1">
      <alignment horizontal="center" wrapText="1"/>
      <protection locked="0"/>
    </xf>
    <xf numFmtId="2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" fillId="5" borderId="3" xfId="0" applyNumberFormat="1" applyFont="1" applyFill="1" applyBorder="1"/>
    <xf numFmtId="0" fontId="3" fillId="6" borderId="3" xfId="0" applyFont="1" applyFill="1" applyBorder="1"/>
    <xf numFmtId="0" fontId="2" fillId="6" borderId="3" xfId="0" applyFont="1" applyFill="1" applyBorder="1"/>
    <xf numFmtId="2" fontId="3" fillId="6" borderId="3" xfId="0" applyNumberFormat="1" applyFont="1" applyFill="1" applyBorder="1"/>
    <xf numFmtId="4" fontId="3" fillId="6" borderId="3" xfId="0" applyNumberFormat="1" applyFont="1" applyFill="1" applyBorder="1"/>
    <xf numFmtId="0" fontId="14" fillId="0" borderId="0" xfId="0" applyFont="1" applyAlignment="1">
      <alignment horizontal="left"/>
    </xf>
    <xf numFmtId="0" fontId="2" fillId="4" borderId="3" xfId="0" applyFont="1" applyFill="1" applyBorder="1" applyAlignment="1">
      <alignment wrapText="1"/>
    </xf>
    <xf numFmtId="0" fontId="16" fillId="0" borderId="30" xfId="1" applyFont="1" applyBorder="1" applyAlignment="1">
      <alignment horizontal="left" vertical="center" wrapText="1" indent="10"/>
    </xf>
    <xf numFmtId="0" fontId="16" fillId="0" borderId="30" xfId="1" applyFont="1" applyBorder="1" applyAlignment="1">
      <alignment horizontal="center" vertical="center" wrapText="1"/>
    </xf>
    <xf numFmtId="1" fontId="18" fillId="0" borderId="30" xfId="1" applyNumberFormat="1" applyFont="1" applyBorder="1" applyAlignment="1">
      <alignment horizontal="center" vertical="top" shrinkToFit="1"/>
    </xf>
    <xf numFmtId="3" fontId="19" fillId="0" borderId="30" xfId="1" applyNumberFormat="1" applyFont="1" applyBorder="1" applyAlignment="1">
      <alignment horizontal="center" vertical="top" shrinkToFit="1"/>
    </xf>
    <xf numFmtId="0" fontId="3" fillId="0" borderId="0" xfId="0" applyFont="1" applyAlignment="1">
      <alignment vertical="center"/>
    </xf>
    <xf numFmtId="0" fontId="20" fillId="2" borderId="0" xfId="2" applyFont="1" applyFill="1"/>
    <xf numFmtId="1" fontId="18" fillId="0" borderId="30" xfId="1" applyNumberFormat="1" applyFont="1" applyBorder="1" applyAlignment="1">
      <alignment horizontal="center" vertical="center" shrinkToFit="1"/>
    </xf>
    <xf numFmtId="3" fontId="19" fillId="0" borderId="30" xfId="1" applyNumberFormat="1" applyFont="1" applyBorder="1" applyAlignment="1">
      <alignment horizontal="center" vertical="center" shrinkToFit="1"/>
    </xf>
    <xf numFmtId="0" fontId="22" fillId="0" borderId="30" xfId="1" applyFont="1" applyBorder="1" applyAlignment="1">
      <alignment horizontal="left" vertical="center" wrapText="1"/>
    </xf>
    <xf numFmtId="1" fontId="18" fillId="0" borderId="31" xfId="1" applyNumberFormat="1" applyFont="1" applyBorder="1" applyAlignment="1">
      <alignment horizontal="center" vertical="center" shrinkToFit="1"/>
    </xf>
    <xf numFmtId="1" fontId="18" fillId="0" borderId="3" xfId="1" applyNumberFormat="1" applyFont="1" applyBorder="1" applyAlignment="1">
      <alignment horizontal="center" vertical="top" shrinkToFit="1"/>
    </xf>
    <xf numFmtId="3" fontId="19" fillId="0" borderId="3" xfId="1" applyNumberFormat="1" applyFont="1" applyBorder="1" applyAlignment="1">
      <alignment horizontal="center" vertical="top" shrinkToFit="1"/>
    </xf>
    <xf numFmtId="0" fontId="16" fillId="0" borderId="30" xfId="0" applyFont="1" applyBorder="1" applyAlignment="1">
      <alignment horizontal="center" vertical="center" wrapText="1"/>
    </xf>
    <xf numFmtId="49" fontId="16" fillId="0" borderId="30" xfId="0" applyNumberFormat="1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1" fontId="18" fillId="0" borderId="30" xfId="0" applyNumberFormat="1" applyFont="1" applyBorder="1" applyAlignment="1">
      <alignment horizontal="center" vertical="center" shrinkToFit="1"/>
    </xf>
    <xf numFmtId="3" fontId="19" fillId="0" borderId="30" xfId="0" applyNumberFormat="1" applyFont="1" applyBorder="1" applyAlignment="1">
      <alignment horizontal="center" vertical="center" shrinkToFit="1"/>
    </xf>
    <xf numFmtId="1" fontId="20" fillId="2" borderId="0" xfId="2" applyNumberFormat="1" applyFont="1" applyFill="1"/>
    <xf numFmtId="0" fontId="15" fillId="0" borderId="0" xfId="1" applyAlignment="1">
      <alignment horizontal="left" vertical="top"/>
    </xf>
    <xf numFmtId="0" fontId="25" fillId="0" borderId="30" xfId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4" borderId="4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4" fillId="4" borderId="0" xfId="0" applyFont="1" applyFill="1" applyAlignment="1">
      <alignment horizontal="left" vertical="center" wrapText="1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textRotation="90" wrapText="1"/>
      <protection locked="0"/>
    </xf>
    <xf numFmtId="0" fontId="2" fillId="0" borderId="25" xfId="0" applyFont="1" applyBorder="1" applyAlignment="1" applyProtection="1">
      <alignment horizontal="center" vertical="center" textRotation="90" wrapText="1"/>
      <protection locked="0"/>
    </xf>
    <xf numFmtId="0" fontId="2" fillId="0" borderId="22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2" fillId="0" borderId="16" xfId="0" applyFont="1" applyBorder="1" applyAlignment="1" applyProtection="1">
      <alignment horizontal="center" vertical="center" textRotation="90" wrapText="1"/>
      <protection locked="0"/>
    </xf>
    <xf numFmtId="0" fontId="2" fillId="0" borderId="13" xfId="0" applyFont="1" applyBorder="1" applyAlignment="1" applyProtection="1">
      <alignment horizontal="center" vertical="center" textRotation="90" wrapText="1"/>
      <protection locked="0"/>
    </xf>
    <xf numFmtId="0" fontId="2" fillId="0" borderId="23" xfId="0" applyFont="1" applyBorder="1" applyAlignment="1" applyProtection="1">
      <alignment horizontal="center" vertical="center" textRotation="90" wrapText="1"/>
      <protection locked="0"/>
    </xf>
    <xf numFmtId="0" fontId="2" fillId="0" borderId="16" xfId="0" applyFont="1" applyBorder="1" applyAlignment="1" applyProtection="1">
      <alignment horizontal="left" vertical="center" textRotation="90" wrapText="1"/>
      <protection locked="0"/>
    </xf>
    <xf numFmtId="0" fontId="2" fillId="0" borderId="13" xfId="0" applyFont="1" applyBorder="1" applyAlignment="1" applyProtection="1">
      <alignment horizontal="left" vertical="center" textRotation="90" wrapText="1"/>
      <protection locked="0"/>
    </xf>
    <xf numFmtId="0" fontId="2" fillId="0" borderId="23" xfId="0" applyFont="1" applyBorder="1" applyAlignment="1" applyProtection="1">
      <alignment horizontal="left" vertical="center" textRotation="90" wrapText="1"/>
      <protection locked="0"/>
    </xf>
    <xf numFmtId="0" fontId="2" fillId="0" borderId="26" xfId="0" applyFont="1" applyBorder="1" applyAlignment="1" applyProtection="1">
      <alignment horizontal="center" vertical="center" textRotation="90" wrapText="1"/>
      <protection locked="0"/>
    </xf>
    <xf numFmtId="0" fontId="2" fillId="0" borderId="14" xfId="0" applyFont="1" applyBorder="1" applyAlignment="1" applyProtection="1">
      <alignment horizontal="center" vertical="center" textRotation="90" wrapText="1"/>
      <protection locked="0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24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left" vertical="center" textRotation="90" wrapText="1"/>
      <protection locked="0"/>
    </xf>
    <xf numFmtId="0" fontId="2" fillId="0" borderId="17" xfId="0" applyFont="1" applyBorder="1" applyAlignment="1" applyProtection="1">
      <alignment horizontal="left" vertical="center" textRotation="90" wrapText="1"/>
      <protection locked="0"/>
    </xf>
    <xf numFmtId="0" fontId="2" fillId="0" borderId="19" xfId="0" applyFont="1" applyBorder="1" applyAlignment="1" applyProtection="1">
      <alignment horizontal="left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  <xf numFmtId="0" fontId="5" fillId="0" borderId="17" xfId="0" applyFont="1" applyBorder="1" applyAlignment="1" applyProtection="1">
      <alignment horizontal="center" vertical="center" textRotation="90" wrapText="1"/>
      <protection locked="0"/>
    </xf>
    <xf numFmtId="0" fontId="5" fillId="0" borderId="19" xfId="0" applyFont="1" applyBorder="1" applyAlignment="1" applyProtection="1">
      <alignment horizontal="center" vertical="center" textRotation="90" wrapText="1"/>
      <protection locked="0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3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left" vertical="center" wrapText="1"/>
    </xf>
    <xf numFmtId="0" fontId="22" fillId="0" borderId="33" xfId="1" applyFont="1" applyBorder="1" applyAlignment="1">
      <alignment horizontal="left" vertical="center" wrapText="1"/>
    </xf>
    <xf numFmtId="0" fontId="22" fillId="0" borderId="32" xfId="1" applyFont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top"/>
    </xf>
    <xf numFmtId="49" fontId="3" fillId="0" borderId="0" xfId="0" applyNumberFormat="1" applyFont="1" applyAlignment="1">
      <alignment horizontal="center" vertical="center" wrapText="1"/>
    </xf>
    <xf numFmtId="0" fontId="16" fillId="0" borderId="31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27" fillId="0" borderId="0" xfId="0" applyFont="1"/>
  </cellXfs>
  <cellStyles count="3">
    <cellStyle name="Звичайний" xfId="0" builtinId="0"/>
    <cellStyle name="Обычный 2" xfId="1" xr:uid="{DE1A55DA-CEA6-4D7D-B89D-4BFEDC3E9E08}"/>
    <cellStyle name="Обычный 3" xfId="2" xr:uid="{39A07778-F6E9-4EB0-8C97-245746A07C84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V38"/>
  <sheetViews>
    <sheetView tabSelected="1" topLeftCell="A3" zoomScale="55" zoomScaleNormal="55" zoomScaleSheetLayoutView="50" workbookViewId="0">
      <selection activeCell="P40" sqref="P39:P40"/>
    </sheetView>
  </sheetViews>
  <sheetFormatPr defaultColWidth="8.81640625" defaultRowHeight="18" x14ac:dyDescent="0.4"/>
  <cols>
    <col min="1" max="1" width="6.453125" style="7" customWidth="1"/>
    <col min="2" max="2" width="44.1796875" style="7" customWidth="1"/>
    <col min="3" max="3" width="7.26953125" style="7" customWidth="1"/>
    <col min="4" max="4" width="7.7265625" style="7" customWidth="1"/>
    <col min="5" max="5" width="12.81640625" style="7" customWidth="1"/>
    <col min="6" max="6" width="8" style="7" customWidth="1"/>
    <col min="7" max="7" width="12.7265625" style="7" customWidth="1"/>
    <col min="8" max="9" width="10.26953125" style="7" customWidth="1"/>
    <col min="10" max="10" width="8" style="7" customWidth="1"/>
    <col min="11" max="11" width="6.7265625" style="7" customWidth="1"/>
    <col min="12" max="12" width="9.1796875" style="7" customWidth="1"/>
    <col min="13" max="13" width="11.1796875" style="7" customWidth="1"/>
    <col min="14" max="14" width="12.7265625" style="7" customWidth="1"/>
    <col min="15" max="15" width="6.7265625" style="7" customWidth="1"/>
    <col min="16" max="16" width="24.453125" style="7" customWidth="1"/>
    <col min="17" max="17" width="8.453125" style="7" customWidth="1"/>
    <col min="18" max="18" width="8.26953125" style="7" customWidth="1"/>
    <col min="19" max="20" width="13" style="7" customWidth="1"/>
    <col min="21" max="21" width="15.26953125" style="7" customWidth="1"/>
    <col min="22" max="22" width="11.7265625" style="7" bestFit="1" customWidth="1"/>
    <col min="23" max="16384" width="8.81640625" style="7"/>
  </cols>
  <sheetData>
    <row r="1" spans="1:22" x14ac:dyDescent="0.4">
      <c r="A1" s="2"/>
      <c r="B1" s="3"/>
      <c r="C1" s="3"/>
      <c r="D1" s="3"/>
      <c r="P1" s="79" t="s">
        <v>20</v>
      </c>
      <c r="Q1" s="79"/>
      <c r="R1" s="79"/>
      <c r="S1" s="79"/>
      <c r="T1" s="79"/>
    </row>
    <row r="2" spans="1:22" ht="70.900000000000006" customHeight="1" x14ac:dyDescent="1.25">
      <c r="B2" s="52" t="s">
        <v>50</v>
      </c>
      <c r="C2" s="3"/>
      <c r="D2" s="3"/>
      <c r="E2" s="4"/>
      <c r="F2" s="4"/>
      <c r="G2" s="4"/>
      <c r="I2" s="14"/>
      <c r="J2" s="14"/>
      <c r="K2" s="14"/>
      <c r="L2" s="14"/>
      <c r="M2" s="14"/>
      <c r="N2" s="14"/>
      <c r="O2" s="14"/>
      <c r="P2" s="88" t="s">
        <v>45</v>
      </c>
      <c r="Q2" s="88"/>
      <c r="R2" s="88"/>
      <c r="S2" s="88"/>
      <c r="T2" s="88"/>
      <c r="U2" s="5"/>
      <c r="V2" s="15"/>
    </row>
    <row r="3" spans="1:22" ht="49.1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P3" s="83" t="s">
        <v>44</v>
      </c>
      <c r="Q3" s="83"/>
      <c r="R3" s="83"/>
      <c r="S3" s="83"/>
      <c r="T3" s="83"/>
    </row>
    <row r="4" spans="1:22" ht="22.9" customHeigh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P4" s="78" t="s">
        <v>46</v>
      </c>
      <c r="Q4" s="78"/>
      <c r="R4" s="78"/>
      <c r="S4" s="78"/>
      <c r="T4" s="78"/>
    </row>
    <row r="5" spans="1:22" ht="22.9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22" ht="21" customHeight="1" x14ac:dyDescent="0.4">
      <c r="A6" s="1"/>
      <c r="B6" s="1"/>
      <c r="C6" s="1"/>
      <c r="D6" s="1"/>
      <c r="E6" s="1"/>
      <c r="F6" s="1"/>
      <c r="G6" s="1"/>
      <c r="P6" s="78" t="s">
        <v>56</v>
      </c>
      <c r="Q6" s="78"/>
      <c r="R6" s="78"/>
      <c r="S6" s="78"/>
      <c r="T6" s="78"/>
      <c r="U6" s="78"/>
    </row>
    <row r="7" spans="1:22" ht="22.5" customHeight="1" x14ac:dyDescent="0.4">
      <c r="A7" s="1" t="s">
        <v>7</v>
      </c>
      <c r="B7" s="31" t="s">
        <v>55</v>
      </c>
      <c r="C7" s="31"/>
      <c r="D7" s="31"/>
      <c r="E7" s="32"/>
      <c r="F7" s="32"/>
      <c r="G7" s="1"/>
      <c r="H7" s="1"/>
      <c r="I7" s="1"/>
      <c r="J7" s="1"/>
      <c r="K7" s="1"/>
      <c r="L7" s="1"/>
      <c r="M7" s="95"/>
      <c r="N7" s="95"/>
      <c r="O7" s="95"/>
      <c r="P7" s="6"/>
      <c r="Q7" s="6"/>
      <c r="S7" s="78"/>
      <c r="T7" s="78"/>
    </row>
    <row r="8" spans="1:22" ht="21" customHeight="1" x14ac:dyDescent="0.4">
      <c r="A8" s="1"/>
      <c r="B8" s="17"/>
      <c r="C8" s="9"/>
      <c r="D8" s="9"/>
      <c r="E8" s="8"/>
      <c r="F8" s="8"/>
      <c r="G8" s="1"/>
      <c r="H8" s="1"/>
      <c r="I8" s="1"/>
      <c r="J8" s="1"/>
      <c r="K8" s="1"/>
      <c r="L8" s="1"/>
      <c r="M8" s="6"/>
      <c r="N8" s="6"/>
      <c r="O8" s="6"/>
      <c r="P8" s="6"/>
      <c r="Q8" s="6"/>
    </row>
    <row r="9" spans="1:22" ht="31.5" customHeight="1" x14ac:dyDescent="0.4">
      <c r="A9" s="79" t="s">
        <v>30</v>
      </c>
      <c r="B9" s="79"/>
      <c r="C9" s="101" t="s">
        <v>43</v>
      </c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</row>
    <row r="10" spans="1:22" x14ac:dyDescent="0.4">
      <c r="A10" s="78" t="s">
        <v>31</v>
      </c>
      <c r="B10" s="78"/>
      <c r="P10" s="25"/>
    </row>
    <row r="11" spans="1:22" x14ac:dyDescent="0.4">
      <c r="A11" s="7" t="s">
        <v>32</v>
      </c>
      <c r="P11" s="25"/>
    </row>
    <row r="12" spans="1:22" ht="40.5" customHeight="1" x14ac:dyDescent="0.4">
      <c r="A12" s="113" t="s">
        <v>57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</row>
    <row r="13" spans="1:22" ht="21.75" customHeight="1" thickBot="1" x14ac:dyDescent="0.45">
      <c r="A13" s="2"/>
      <c r="B13" s="3"/>
      <c r="C13" s="3"/>
      <c r="D13" s="3"/>
      <c r="E13" s="6"/>
      <c r="F13" s="6"/>
      <c r="G13" s="6"/>
      <c r="H13" s="6"/>
      <c r="I13" s="6"/>
      <c r="J13" s="6"/>
      <c r="K13" s="6"/>
      <c r="L13" s="6"/>
      <c r="M13" s="3"/>
      <c r="N13" s="3"/>
      <c r="O13" s="3"/>
      <c r="P13" s="3"/>
      <c r="Q13" s="3"/>
      <c r="R13" s="3"/>
      <c r="S13" s="3"/>
      <c r="T13" s="10" t="s">
        <v>6</v>
      </c>
    </row>
    <row r="14" spans="1:22" ht="17.25" customHeight="1" x14ac:dyDescent="0.4">
      <c r="A14" s="114" t="s">
        <v>35</v>
      </c>
      <c r="B14" s="89" t="s">
        <v>26</v>
      </c>
      <c r="C14" s="92" t="s">
        <v>8</v>
      </c>
      <c r="D14" s="102" t="s">
        <v>0</v>
      </c>
      <c r="E14" s="102" t="s">
        <v>5</v>
      </c>
      <c r="F14" s="105" t="s">
        <v>29</v>
      </c>
      <c r="G14" s="108" t="s">
        <v>1</v>
      </c>
      <c r="H14" s="96" t="s">
        <v>2</v>
      </c>
      <c r="I14" s="97"/>
      <c r="J14" s="97"/>
      <c r="K14" s="97"/>
      <c r="L14" s="97"/>
      <c r="M14" s="96" t="s">
        <v>3</v>
      </c>
      <c r="N14" s="97"/>
      <c r="O14" s="97"/>
      <c r="P14" s="97"/>
      <c r="Q14" s="97"/>
      <c r="R14" s="98"/>
      <c r="S14" s="118" t="s">
        <v>27</v>
      </c>
      <c r="T14" s="121" t="s">
        <v>25</v>
      </c>
      <c r="U14" s="124" t="s">
        <v>42</v>
      </c>
    </row>
    <row r="15" spans="1:22" ht="78.75" customHeight="1" x14ac:dyDescent="0.4">
      <c r="A15" s="115"/>
      <c r="B15" s="90"/>
      <c r="C15" s="93"/>
      <c r="D15" s="103"/>
      <c r="E15" s="103"/>
      <c r="F15" s="106"/>
      <c r="G15" s="109"/>
      <c r="H15" s="111" t="s">
        <v>11</v>
      </c>
      <c r="I15" s="127" t="s">
        <v>12</v>
      </c>
      <c r="J15" s="127" t="s">
        <v>10</v>
      </c>
      <c r="K15" s="86" t="s">
        <v>9</v>
      </c>
      <c r="L15" s="84" t="s">
        <v>21</v>
      </c>
      <c r="M15" s="99" t="s">
        <v>18</v>
      </c>
      <c r="N15" s="100"/>
      <c r="O15" s="117" t="s">
        <v>15</v>
      </c>
      <c r="P15" s="117"/>
      <c r="Q15" s="127" t="s">
        <v>19</v>
      </c>
      <c r="R15" s="86" t="s">
        <v>21</v>
      </c>
      <c r="S15" s="119"/>
      <c r="T15" s="122"/>
      <c r="U15" s="125"/>
    </row>
    <row r="16" spans="1:22" ht="111.75" customHeight="1" thickBot="1" x14ac:dyDescent="0.45">
      <c r="A16" s="116"/>
      <c r="B16" s="91"/>
      <c r="C16" s="94"/>
      <c r="D16" s="104"/>
      <c r="E16" s="104"/>
      <c r="F16" s="107"/>
      <c r="G16" s="110"/>
      <c r="H16" s="112"/>
      <c r="I16" s="128"/>
      <c r="J16" s="128"/>
      <c r="K16" s="87"/>
      <c r="L16" s="85"/>
      <c r="M16" s="24" t="s">
        <v>14</v>
      </c>
      <c r="N16" s="18" t="s">
        <v>13</v>
      </c>
      <c r="O16" s="18" t="s">
        <v>16</v>
      </c>
      <c r="P16" s="18" t="s">
        <v>17</v>
      </c>
      <c r="Q16" s="128"/>
      <c r="R16" s="87"/>
      <c r="S16" s="120"/>
      <c r="T16" s="123"/>
      <c r="U16" s="126"/>
    </row>
    <row r="17" spans="1:22" x14ac:dyDescent="0.4">
      <c r="A17" s="22">
        <v>1</v>
      </c>
      <c r="B17" s="22">
        <v>2</v>
      </c>
      <c r="C17" s="22">
        <v>3</v>
      </c>
      <c r="D17" s="22">
        <v>4</v>
      </c>
      <c r="E17" s="22">
        <v>5</v>
      </c>
      <c r="F17" s="22">
        <v>6</v>
      </c>
      <c r="G17" s="22">
        <v>7</v>
      </c>
      <c r="H17" s="22">
        <v>8</v>
      </c>
      <c r="I17" s="22">
        <v>9</v>
      </c>
      <c r="J17" s="22">
        <v>10</v>
      </c>
      <c r="K17" s="22">
        <v>11</v>
      </c>
      <c r="L17" s="22">
        <v>12</v>
      </c>
      <c r="M17" s="22">
        <v>13</v>
      </c>
      <c r="N17" s="22">
        <v>14</v>
      </c>
      <c r="O17" s="22">
        <v>15</v>
      </c>
      <c r="P17" s="22">
        <v>16</v>
      </c>
      <c r="Q17" s="22">
        <v>17</v>
      </c>
      <c r="R17" s="22">
        <v>18</v>
      </c>
      <c r="S17" s="22">
        <v>19</v>
      </c>
      <c r="T17" s="22">
        <v>20</v>
      </c>
      <c r="U17" s="23">
        <v>21</v>
      </c>
    </row>
    <row r="18" spans="1:22" ht="20.25" customHeight="1" x14ac:dyDescent="0.4">
      <c r="A18" s="80" t="s">
        <v>48</v>
      </c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2"/>
    </row>
    <row r="19" spans="1:22" ht="40.5" customHeight="1" x14ac:dyDescent="0.4">
      <c r="A19" s="19" t="s">
        <v>22</v>
      </c>
      <c r="B19" s="74" t="s">
        <v>47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6"/>
    </row>
    <row r="20" spans="1:22" ht="25.15" customHeight="1" x14ac:dyDescent="0.4">
      <c r="A20" s="20">
        <v>1</v>
      </c>
      <c r="B20" s="28" t="s">
        <v>36</v>
      </c>
      <c r="C20" s="29">
        <v>0.15</v>
      </c>
      <c r="D20" s="12">
        <v>17</v>
      </c>
      <c r="E20" s="29">
        <v>18212</v>
      </c>
      <c r="F20" s="29"/>
      <c r="G20" s="29">
        <f>E20*C20</f>
        <v>2731.7999999999997</v>
      </c>
      <c r="H20" s="34"/>
      <c r="I20" s="34"/>
      <c r="J20" s="34"/>
      <c r="K20" s="34"/>
      <c r="L20" s="34"/>
      <c r="M20" s="34">
        <f>G20*0.25</f>
        <v>682.94999999999993</v>
      </c>
      <c r="N20" s="34"/>
      <c r="O20" s="34"/>
      <c r="P20" s="34"/>
      <c r="Q20" s="34"/>
      <c r="R20" s="13"/>
      <c r="S20" s="34">
        <f>SUM(H20:P20)</f>
        <v>682.94999999999993</v>
      </c>
      <c r="T20" s="34">
        <f>G20+S20</f>
        <v>3414.7499999999995</v>
      </c>
      <c r="U20" s="34">
        <f>T20*2</f>
        <v>6829.4999999999991</v>
      </c>
      <c r="V20" s="27"/>
    </row>
    <row r="21" spans="1:22" x14ac:dyDescent="0.4">
      <c r="A21" s="20">
        <v>2</v>
      </c>
      <c r="B21" s="28" t="s">
        <v>37</v>
      </c>
      <c r="C21" s="29">
        <v>0.5</v>
      </c>
      <c r="D21" s="12">
        <v>16</v>
      </c>
      <c r="E21" s="29">
        <v>16937</v>
      </c>
      <c r="F21" s="29"/>
      <c r="G21" s="29">
        <f t="shared" ref="G21:G26" si="0">E21*C21</f>
        <v>8468.5</v>
      </c>
      <c r="H21" s="34"/>
      <c r="I21" s="34"/>
      <c r="J21" s="34"/>
      <c r="K21" s="34"/>
      <c r="L21" s="34"/>
      <c r="M21" s="34"/>
      <c r="N21" s="34">
        <f>G21*0.15</f>
        <v>1270.2749999999999</v>
      </c>
      <c r="O21" s="34"/>
      <c r="P21" s="34"/>
      <c r="Q21" s="34"/>
      <c r="R21" s="13"/>
      <c r="S21" s="34">
        <f t="shared" ref="S21:S24" si="1">SUM(H21:P21)</f>
        <v>1270.2749999999999</v>
      </c>
      <c r="T21" s="34">
        <f t="shared" ref="T21:T26" si="2">G21+S21</f>
        <v>9738.7749999999996</v>
      </c>
      <c r="U21" s="34">
        <f t="shared" ref="U21:U26" si="3">T21*2</f>
        <v>19477.55</v>
      </c>
      <c r="V21" s="30"/>
    </row>
    <row r="22" spans="1:22" x14ac:dyDescent="0.4">
      <c r="A22" s="20">
        <v>3</v>
      </c>
      <c r="B22" s="28" t="s">
        <v>37</v>
      </c>
      <c r="C22" s="29">
        <v>0.25</v>
      </c>
      <c r="D22" s="12">
        <v>16</v>
      </c>
      <c r="E22" s="29">
        <v>16937</v>
      </c>
      <c r="F22" s="29"/>
      <c r="G22" s="29">
        <f t="shared" si="0"/>
        <v>4234.25</v>
      </c>
      <c r="H22" s="34"/>
      <c r="I22" s="34"/>
      <c r="J22" s="34"/>
      <c r="K22" s="34"/>
      <c r="L22" s="34"/>
      <c r="M22" s="34"/>
      <c r="N22" s="34">
        <f>G22*0.15</f>
        <v>635.13749999999993</v>
      </c>
      <c r="O22" s="34"/>
      <c r="P22" s="34"/>
      <c r="Q22" s="34"/>
      <c r="R22" s="13"/>
      <c r="S22" s="34">
        <f t="shared" si="1"/>
        <v>635.13749999999993</v>
      </c>
      <c r="T22" s="34">
        <f t="shared" si="2"/>
        <v>4869.3874999999998</v>
      </c>
      <c r="U22" s="34">
        <f t="shared" si="3"/>
        <v>9738.7749999999996</v>
      </c>
      <c r="V22" s="30"/>
    </row>
    <row r="23" spans="1:22" x14ac:dyDescent="0.4">
      <c r="A23" s="20">
        <v>4</v>
      </c>
      <c r="B23" s="28" t="s">
        <v>37</v>
      </c>
      <c r="C23" s="29">
        <v>0.4</v>
      </c>
      <c r="D23" s="12">
        <v>16</v>
      </c>
      <c r="E23" s="29">
        <v>16937</v>
      </c>
      <c r="F23" s="29"/>
      <c r="G23" s="29">
        <f t="shared" si="0"/>
        <v>6774.8</v>
      </c>
      <c r="H23" s="34"/>
      <c r="I23" s="34"/>
      <c r="J23" s="34"/>
      <c r="K23" s="34"/>
      <c r="L23" s="34"/>
      <c r="M23" s="34"/>
      <c r="N23" s="34">
        <f>G23*0.13</f>
        <v>880.72400000000005</v>
      </c>
      <c r="O23" s="34"/>
      <c r="P23" s="34"/>
      <c r="Q23" s="34"/>
      <c r="R23" s="13"/>
      <c r="S23" s="34">
        <f t="shared" si="1"/>
        <v>880.72400000000005</v>
      </c>
      <c r="T23" s="34">
        <f t="shared" si="2"/>
        <v>7655.5240000000003</v>
      </c>
      <c r="U23" s="34">
        <f t="shared" si="3"/>
        <v>15311.048000000001</v>
      </c>
      <c r="V23" s="30"/>
    </row>
    <row r="24" spans="1:22" x14ac:dyDescent="0.4">
      <c r="A24" s="20">
        <v>5</v>
      </c>
      <c r="B24" s="28" t="s">
        <v>38</v>
      </c>
      <c r="C24" s="29">
        <v>0.15</v>
      </c>
      <c r="D24" s="12">
        <v>15</v>
      </c>
      <c r="E24" s="29">
        <v>15662</v>
      </c>
      <c r="F24" s="34"/>
      <c r="G24" s="29">
        <f t="shared" si="0"/>
        <v>2349.2999999999997</v>
      </c>
      <c r="H24" s="34"/>
      <c r="I24" s="34"/>
      <c r="J24" s="34"/>
      <c r="K24" s="34"/>
      <c r="L24" s="34"/>
      <c r="M24" s="34"/>
      <c r="N24" s="34">
        <f>G24*0.15</f>
        <v>352.39499999999992</v>
      </c>
      <c r="O24" s="34"/>
      <c r="P24" s="34"/>
      <c r="Q24" s="34"/>
      <c r="R24" s="13"/>
      <c r="S24" s="34">
        <f t="shared" si="1"/>
        <v>352.39499999999992</v>
      </c>
      <c r="T24" s="34">
        <f t="shared" si="2"/>
        <v>2701.6949999999997</v>
      </c>
      <c r="U24" s="34">
        <f t="shared" si="3"/>
        <v>5403.3899999999994</v>
      </c>
      <c r="V24" s="30"/>
    </row>
    <row r="25" spans="1:22" x14ac:dyDescent="0.4">
      <c r="A25" s="20">
        <v>6</v>
      </c>
      <c r="B25" s="28" t="s">
        <v>39</v>
      </c>
      <c r="C25" s="29">
        <v>0.15</v>
      </c>
      <c r="D25" s="12">
        <v>15</v>
      </c>
      <c r="E25" s="29">
        <v>15662</v>
      </c>
      <c r="F25" s="34"/>
      <c r="G25" s="29">
        <f t="shared" si="0"/>
        <v>2349.2999999999997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13"/>
      <c r="S25" s="34"/>
      <c r="T25" s="34">
        <f t="shared" si="2"/>
        <v>2349.2999999999997</v>
      </c>
      <c r="U25" s="34">
        <f t="shared" si="3"/>
        <v>4698.5999999999995</v>
      </c>
      <c r="V25" s="30"/>
    </row>
    <row r="26" spans="1:22" x14ac:dyDescent="0.4">
      <c r="A26" s="20">
        <v>7</v>
      </c>
      <c r="B26" s="28" t="s">
        <v>40</v>
      </c>
      <c r="C26" s="29">
        <v>0.15</v>
      </c>
      <c r="D26" s="12">
        <v>12</v>
      </c>
      <c r="E26" s="29">
        <v>12869</v>
      </c>
      <c r="F26" s="34"/>
      <c r="G26" s="29">
        <f t="shared" si="0"/>
        <v>1930.35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13"/>
      <c r="S26" s="34"/>
      <c r="T26" s="34">
        <f t="shared" si="2"/>
        <v>1930.35</v>
      </c>
      <c r="U26" s="34">
        <f t="shared" si="3"/>
        <v>3860.7</v>
      </c>
      <c r="V26" s="30"/>
    </row>
    <row r="27" spans="1:22" x14ac:dyDescent="0.4">
      <c r="A27" s="37"/>
      <c r="B27" s="38" t="s">
        <v>4</v>
      </c>
      <c r="C27" s="39">
        <f>SUM(C20:C26)</f>
        <v>1.7499999999999998</v>
      </c>
      <c r="D27" s="40"/>
      <c r="E27" s="41"/>
      <c r="F27" s="41"/>
      <c r="G27" s="42">
        <f>SUM(G20:G26)</f>
        <v>28838.299999999996</v>
      </c>
      <c r="H27" s="42"/>
      <c r="I27" s="42"/>
      <c r="J27" s="42"/>
      <c r="K27" s="42"/>
      <c r="L27" s="42"/>
      <c r="M27" s="42">
        <f>SUM(M20:M26)</f>
        <v>682.94999999999993</v>
      </c>
      <c r="N27" s="42">
        <f t="shared" ref="N27:U27" si="4">SUM(N20:N26)</f>
        <v>3138.5315000000001</v>
      </c>
      <c r="O27" s="42"/>
      <c r="P27" s="42"/>
      <c r="Q27" s="42"/>
      <c r="R27" s="42"/>
      <c r="S27" s="42">
        <f t="shared" si="4"/>
        <v>3821.4814999999999</v>
      </c>
      <c r="T27" s="42">
        <f t="shared" si="4"/>
        <v>32659.781499999997</v>
      </c>
      <c r="U27" s="42">
        <f t="shared" si="4"/>
        <v>65319.562999999995</v>
      </c>
    </row>
    <row r="28" spans="1:22" ht="35" x14ac:dyDescent="0.4">
      <c r="A28" s="19"/>
      <c r="B28" s="26" t="s">
        <v>34</v>
      </c>
      <c r="C28" s="33"/>
      <c r="D28" s="16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>
        <v>125554</v>
      </c>
    </row>
    <row r="29" spans="1:22" ht="20.25" customHeight="1" x14ac:dyDescent="0.4">
      <c r="A29" s="20"/>
      <c r="B29" s="21" t="s">
        <v>24</v>
      </c>
      <c r="C29" s="11"/>
      <c r="D29" s="11"/>
      <c r="E29" s="34"/>
      <c r="F29" s="34"/>
      <c r="G29" s="34"/>
      <c r="H29" s="34"/>
      <c r="I29" s="34"/>
      <c r="J29" s="34"/>
      <c r="K29" s="34"/>
      <c r="L29" s="34"/>
      <c r="M29" s="13"/>
      <c r="N29" s="13"/>
      <c r="O29" s="13"/>
      <c r="P29" s="34"/>
      <c r="Q29" s="34"/>
      <c r="R29" s="13"/>
      <c r="S29" s="34"/>
      <c r="T29" s="34"/>
      <c r="U29" s="36">
        <v>9235.7099999999991</v>
      </c>
    </row>
    <row r="30" spans="1:22" ht="20.25" customHeight="1" x14ac:dyDescent="0.4">
      <c r="A30" s="20"/>
      <c r="B30" s="21" t="s">
        <v>51</v>
      </c>
      <c r="C30" s="11"/>
      <c r="D30" s="11"/>
      <c r="E30" s="34"/>
      <c r="F30" s="34"/>
      <c r="G30" s="34"/>
      <c r="H30" s="34"/>
      <c r="I30" s="34"/>
      <c r="J30" s="34"/>
      <c r="K30" s="34"/>
      <c r="L30" s="34"/>
      <c r="M30" s="13"/>
      <c r="N30" s="13"/>
      <c r="O30" s="13"/>
      <c r="P30" s="34"/>
      <c r="Q30" s="34"/>
      <c r="R30" s="13"/>
      <c r="S30" s="34"/>
      <c r="T30" s="34"/>
      <c r="U30" s="36"/>
    </row>
    <row r="31" spans="1:22" ht="24" customHeight="1" x14ac:dyDescent="0.4">
      <c r="A31" s="20"/>
      <c r="B31" s="21" t="s">
        <v>23</v>
      </c>
      <c r="C31" s="11"/>
      <c r="D31" s="11"/>
      <c r="E31" s="34"/>
      <c r="F31" s="34"/>
      <c r="G31" s="34"/>
      <c r="H31" s="34"/>
      <c r="I31" s="34"/>
      <c r="J31" s="34"/>
      <c r="K31" s="34"/>
      <c r="L31" s="34"/>
      <c r="M31" s="13"/>
      <c r="N31" s="13"/>
      <c r="O31" s="13"/>
      <c r="P31" s="34"/>
      <c r="Q31" s="34"/>
      <c r="R31" s="13"/>
      <c r="S31" s="34"/>
      <c r="T31" s="34"/>
      <c r="U31" s="34"/>
    </row>
    <row r="32" spans="1:22" ht="35.5" x14ac:dyDescent="0.4">
      <c r="A32" s="43"/>
      <c r="B32" s="53" t="s">
        <v>49</v>
      </c>
      <c r="C32" s="44">
        <f>C27</f>
        <v>1.7499999999999998</v>
      </c>
      <c r="D32" s="45"/>
      <c r="E32" s="46"/>
      <c r="F32" s="46"/>
      <c r="G32" s="46">
        <f>G27</f>
        <v>28838.299999999996</v>
      </c>
      <c r="H32" s="46"/>
      <c r="I32" s="46"/>
      <c r="J32" s="46"/>
      <c r="K32" s="46"/>
      <c r="L32" s="46"/>
      <c r="M32" s="47">
        <f>M27</f>
        <v>682.94999999999993</v>
      </c>
      <c r="N32" s="47">
        <f>N27</f>
        <v>3138.5315000000001</v>
      </c>
      <c r="O32" s="47"/>
      <c r="P32" s="46"/>
      <c r="Q32" s="46"/>
      <c r="R32" s="47"/>
      <c r="S32" s="46">
        <f>S27</f>
        <v>3821.4814999999999</v>
      </c>
      <c r="T32" s="46">
        <f>T27</f>
        <v>32659.781499999997</v>
      </c>
      <c r="U32" s="46">
        <f>U27+U28+U29</f>
        <v>200109.27299999999</v>
      </c>
    </row>
    <row r="33" spans="1:21" x14ac:dyDescent="0.4">
      <c r="A33" s="48"/>
      <c r="B33" s="49" t="s">
        <v>54</v>
      </c>
      <c r="C33" s="50">
        <f>C27</f>
        <v>1.7499999999999998</v>
      </c>
      <c r="D33" s="48"/>
      <c r="E33" s="51"/>
      <c r="F33" s="51"/>
      <c r="G33" s="51">
        <f>G27</f>
        <v>28838.299999999996</v>
      </c>
      <c r="H33" s="51"/>
      <c r="I33" s="51"/>
      <c r="J33" s="51"/>
      <c r="K33" s="51"/>
      <c r="L33" s="51"/>
      <c r="M33" s="51">
        <f>M27</f>
        <v>682.94999999999993</v>
      </c>
      <c r="N33" s="51">
        <f t="shared" ref="N33:T33" si="5">N27</f>
        <v>3138.5315000000001</v>
      </c>
      <c r="O33" s="51"/>
      <c r="P33" s="51"/>
      <c r="Q33" s="51"/>
      <c r="R33" s="51"/>
      <c r="S33" s="51">
        <f t="shared" si="5"/>
        <v>3821.4814999999999</v>
      </c>
      <c r="T33" s="51">
        <f t="shared" si="5"/>
        <v>32659.781499999997</v>
      </c>
      <c r="U33" s="51">
        <f>U27+U29+U28</f>
        <v>200109.27299999999</v>
      </c>
    </row>
    <row r="34" spans="1:21" x14ac:dyDescent="0.4">
      <c r="B34" s="7" t="s">
        <v>28</v>
      </c>
    </row>
    <row r="36" spans="1:21" ht="18.75" customHeight="1" x14ac:dyDescent="0.4">
      <c r="A36" s="77" t="s">
        <v>52</v>
      </c>
      <c r="B36" s="77"/>
      <c r="H36" s="78" t="s">
        <v>33</v>
      </c>
      <c r="I36" s="78"/>
      <c r="J36" s="78"/>
      <c r="N36" s="78"/>
      <c r="O36" s="78"/>
      <c r="P36" s="78"/>
      <c r="Q36" s="3"/>
    </row>
    <row r="37" spans="1:21" ht="30" customHeight="1" x14ac:dyDescent="0.4">
      <c r="A37" s="77" t="s">
        <v>41</v>
      </c>
      <c r="B37" s="77"/>
      <c r="H37" s="78" t="s">
        <v>33</v>
      </c>
      <c r="I37" s="78"/>
      <c r="J37" s="78"/>
      <c r="K37" s="3"/>
      <c r="L37" s="3"/>
      <c r="M37" s="3"/>
      <c r="N37" s="78"/>
      <c r="O37" s="78"/>
      <c r="P37" s="78"/>
      <c r="Q37" s="3"/>
    </row>
    <row r="38" spans="1:21" ht="29.25" customHeight="1" x14ac:dyDescent="0.4">
      <c r="A38" s="77" t="s">
        <v>53</v>
      </c>
      <c r="B38" s="77"/>
      <c r="H38" s="78" t="s">
        <v>33</v>
      </c>
      <c r="I38" s="78"/>
      <c r="J38" s="78"/>
      <c r="N38" s="78"/>
      <c r="O38" s="78"/>
      <c r="P38" s="78"/>
    </row>
  </sheetData>
  <mergeCells count="43">
    <mergeCell ref="U14:U16"/>
    <mergeCell ref="R15:R16"/>
    <mergeCell ref="Q15:Q16"/>
    <mergeCell ref="I15:I16"/>
    <mergeCell ref="J15:J16"/>
    <mergeCell ref="M7:O7"/>
    <mergeCell ref="S7:T7"/>
    <mergeCell ref="M14:R14"/>
    <mergeCell ref="H14:L14"/>
    <mergeCell ref="M15:N15"/>
    <mergeCell ref="C9:U9"/>
    <mergeCell ref="D14:D16"/>
    <mergeCell ref="E14:E16"/>
    <mergeCell ref="F14:F16"/>
    <mergeCell ref="G14:G16"/>
    <mergeCell ref="H15:H16"/>
    <mergeCell ref="A12:U12"/>
    <mergeCell ref="A14:A16"/>
    <mergeCell ref="O15:P15"/>
    <mergeCell ref="S14:S16"/>
    <mergeCell ref="T14:T16"/>
    <mergeCell ref="H38:J38"/>
    <mergeCell ref="N38:P38"/>
    <mergeCell ref="A37:B37"/>
    <mergeCell ref="H37:J37"/>
    <mergeCell ref="N37:P37"/>
    <mergeCell ref="A38:B38"/>
    <mergeCell ref="B19:U19"/>
    <mergeCell ref="A36:B36"/>
    <mergeCell ref="H36:J36"/>
    <mergeCell ref="N36:P36"/>
    <mergeCell ref="P1:T1"/>
    <mergeCell ref="A18:U18"/>
    <mergeCell ref="A9:B9"/>
    <mergeCell ref="A10:B10"/>
    <mergeCell ref="P4:T4"/>
    <mergeCell ref="P6:U6"/>
    <mergeCell ref="P3:T3"/>
    <mergeCell ref="L15:L16"/>
    <mergeCell ref="K15:K16"/>
    <mergeCell ref="P2:T2"/>
    <mergeCell ref="B14:B16"/>
    <mergeCell ref="C14:C16"/>
  </mergeCells>
  <pageMargins left="0.9055118110236221" right="0.59055118110236227" top="0.51181102362204722" bottom="0.47244094488188981" header="0.27559055118110237" footer="0.19685039370078741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F9BA1-247A-4DF9-A07E-67B738209546}">
  <sheetPr>
    <tabColor rgb="FFFFFF00"/>
  </sheetPr>
  <dimension ref="A1:G88"/>
  <sheetViews>
    <sheetView zoomScale="70" zoomScaleNormal="70" workbookViewId="0">
      <selection activeCell="E80" sqref="E80"/>
    </sheetView>
  </sheetViews>
  <sheetFormatPr defaultRowHeight="12.5" x14ac:dyDescent="0.25"/>
  <cols>
    <col min="1" max="1" width="44.26953125" customWidth="1"/>
    <col min="2" max="2" width="15.1796875" customWidth="1"/>
    <col min="3" max="3" width="17.36328125" customWidth="1"/>
  </cols>
  <sheetData>
    <row r="1" spans="1:7" ht="104" customHeight="1" x14ac:dyDescent="0.25">
      <c r="A1" s="54" t="s">
        <v>58</v>
      </c>
      <c r="B1" s="55" t="s">
        <v>59</v>
      </c>
      <c r="C1" s="55" t="s">
        <v>60</v>
      </c>
      <c r="D1" s="150" t="s">
        <v>61</v>
      </c>
      <c r="E1" s="150"/>
      <c r="F1" s="150"/>
      <c r="G1" s="150"/>
    </row>
    <row r="2" spans="1:7" ht="15.5" x14ac:dyDescent="0.25">
      <c r="A2" s="151" t="s">
        <v>62</v>
      </c>
      <c r="B2" s="56">
        <v>17</v>
      </c>
      <c r="C2" s="57">
        <v>18212</v>
      </c>
      <c r="D2" s="150"/>
      <c r="E2" s="150"/>
      <c r="F2" s="150"/>
      <c r="G2" s="150"/>
    </row>
    <row r="3" spans="1:7" ht="15.5" x14ac:dyDescent="0.25">
      <c r="A3" s="152"/>
      <c r="B3" s="56">
        <v>18</v>
      </c>
      <c r="C3" s="57">
        <v>19486</v>
      </c>
      <c r="D3" s="150"/>
      <c r="E3" s="150"/>
      <c r="F3" s="150"/>
      <c r="G3" s="150"/>
    </row>
    <row r="4" spans="1:7" ht="18" x14ac:dyDescent="0.3">
      <c r="A4" s="152"/>
      <c r="B4" s="56">
        <v>19</v>
      </c>
      <c r="C4" s="57">
        <v>20761</v>
      </c>
      <c r="D4" s="58"/>
      <c r="E4" s="58"/>
      <c r="F4" s="59"/>
      <c r="G4" s="59"/>
    </row>
    <row r="5" spans="1:7" ht="18" x14ac:dyDescent="0.4">
      <c r="A5" s="153"/>
      <c r="B5" s="56">
        <v>20</v>
      </c>
      <c r="C5" s="57">
        <v>22097</v>
      </c>
      <c r="D5" s="7"/>
      <c r="E5" s="7"/>
      <c r="F5" s="59"/>
      <c r="G5" s="59"/>
    </row>
    <row r="6" spans="1:7" ht="18" x14ac:dyDescent="0.4">
      <c r="A6" s="151" t="s">
        <v>63</v>
      </c>
      <c r="B6" s="56">
        <v>15</v>
      </c>
      <c r="C6" s="57">
        <v>15662</v>
      </c>
      <c r="D6" s="7"/>
      <c r="E6" s="7"/>
      <c r="F6" s="59"/>
      <c r="G6" s="59"/>
    </row>
    <row r="7" spans="1:7" ht="18" x14ac:dyDescent="0.4">
      <c r="A7" s="152"/>
      <c r="B7" s="56">
        <v>16</v>
      </c>
      <c r="C7" s="57">
        <v>16937</v>
      </c>
      <c r="D7" s="7"/>
      <c r="E7" s="7"/>
      <c r="F7" s="59"/>
      <c r="G7" s="59"/>
    </row>
    <row r="8" spans="1:7" ht="18" x14ac:dyDescent="0.4">
      <c r="A8" s="152"/>
      <c r="B8" s="56">
        <v>17</v>
      </c>
      <c r="C8" s="57">
        <v>18212</v>
      </c>
      <c r="D8" s="7"/>
      <c r="E8" s="7"/>
      <c r="F8" s="59"/>
      <c r="G8" s="59"/>
    </row>
    <row r="9" spans="1:7" ht="18" x14ac:dyDescent="0.4">
      <c r="A9" s="152"/>
      <c r="B9" s="56">
        <v>18</v>
      </c>
      <c r="C9" s="57">
        <v>19486</v>
      </c>
      <c r="D9" s="7"/>
      <c r="E9" s="7"/>
      <c r="F9" s="59"/>
      <c r="G9" s="59"/>
    </row>
    <row r="10" spans="1:7" ht="18" x14ac:dyDescent="0.4">
      <c r="A10" s="153"/>
      <c r="B10" s="56">
        <v>19</v>
      </c>
      <c r="C10" s="57">
        <v>20761</v>
      </c>
      <c r="D10" s="7"/>
      <c r="E10" s="7"/>
      <c r="F10" s="59"/>
      <c r="G10" s="59"/>
    </row>
    <row r="11" spans="1:7" ht="18" x14ac:dyDescent="0.4">
      <c r="A11" s="151" t="s">
        <v>64</v>
      </c>
      <c r="B11" s="56">
        <v>14</v>
      </c>
      <c r="C11" s="57">
        <v>14691</v>
      </c>
      <c r="D11" s="7"/>
      <c r="E11" s="7"/>
      <c r="F11" s="59"/>
      <c r="G11" s="59"/>
    </row>
    <row r="12" spans="1:7" ht="18" x14ac:dyDescent="0.4">
      <c r="A12" s="152"/>
      <c r="B12" s="56">
        <v>15</v>
      </c>
      <c r="C12" s="57">
        <v>15662</v>
      </c>
      <c r="D12" s="7"/>
      <c r="E12" s="7"/>
      <c r="F12" s="59"/>
      <c r="G12" s="59"/>
    </row>
    <row r="13" spans="1:7" ht="18" x14ac:dyDescent="0.4">
      <c r="A13" s="152"/>
      <c r="B13" s="56">
        <v>16</v>
      </c>
      <c r="C13" s="57">
        <v>16937</v>
      </c>
      <c r="D13" s="7"/>
      <c r="E13" s="7"/>
      <c r="F13" s="59"/>
      <c r="G13" s="59"/>
    </row>
    <row r="14" spans="1:7" ht="18" x14ac:dyDescent="0.4">
      <c r="A14" s="152"/>
      <c r="B14" s="56">
        <v>17</v>
      </c>
      <c r="C14" s="57">
        <v>18212</v>
      </c>
      <c r="D14" s="7"/>
      <c r="E14" s="7"/>
      <c r="F14" s="59"/>
      <c r="G14" s="59"/>
    </row>
    <row r="15" spans="1:7" ht="18" x14ac:dyDescent="0.4">
      <c r="A15" s="153"/>
      <c r="B15" s="56">
        <v>18</v>
      </c>
      <c r="C15" s="57">
        <v>19486</v>
      </c>
      <c r="D15" s="7"/>
      <c r="E15" s="7"/>
      <c r="F15" s="59"/>
      <c r="G15" s="59"/>
    </row>
    <row r="16" spans="1:7" ht="18" x14ac:dyDescent="0.4">
      <c r="A16" s="151" t="s">
        <v>65</v>
      </c>
      <c r="B16" s="56">
        <v>12</v>
      </c>
      <c r="C16" s="57">
        <v>12869</v>
      </c>
      <c r="D16" s="7"/>
      <c r="E16" s="7"/>
      <c r="F16" s="59"/>
      <c r="G16" s="59"/>
    </row>
    <row r="17" spans="1:7" ht="18" x14ac:dyDescent="0.4">
      <c r="A17" s="152"/>
      <c r="B17" s="56">
        <v>13</v>
      </c>
      <c r="C17" s="57">
        <v>13781</v>
      </c>
      <c r="D17" s="7"/>
      <c r="E17" s="7"/>
      <c r="F17" s="59"/>
      <c r="G17" s="59"/>
    </row>
    <row r="18" spans="1:7" ht="18" x14ac:dyDescent="0.4">
      <c r="A18" s="152"/>
      <c r="B18" s="56">
        <v>14</v>
      </c>
      <c r="C18" s="57">
        <v>14691</v>
      </c>
      <c r="D18" s="7"/>
      <c r="E18" s="7"/>
      <c r="F18" s="59"/>
      <c r="G18" s="59"/>
    </row>
    <row r="19" spans="1:7" ht="18" x14ac:dyDescent="0.4">
      <c r="A19" s="152"/>
      <c r="B19" s="56">
        <v>15</v>
      </c>
      <c r="C19" s="57">
        <v>15662</v>
      </c>
      <c r="D19" s="7"/>
      <c r="E19" s="7"/>
      <c r="F19" s="59"/>
      <c r="G19" s="59"/>
    </row>
    <row r="20" spans="1:7" ht="18" x14ac:dyDescent="0.4">
      <c r="A20" s="152"/>
      <c r="B20" s="56">
        <v>16</v>
      </c>
      <c r="C20" s="57">
        <v>16937</v>
      </c>
      <c r="D20" s="7"/>
      <c r="E20" s="7"/>
      <c r="F20" s="59"/>
      <c r="G20" s="59"/>
    </row>
    <row r="21" spans="1:7" ht="18" x14ac:dyDescent="0.4">
      <c r="A21" s="153"/>
      <c r="B21" s="56">
        <v>17</v>
      </c>
      <c r="C21" s="57">
        <v>18212</v>
      </c>
      <c r="D21" s="7"/>
      <c r="E21" s="7"/>
      <c r="F21" s="59"/>
      <c r="G21" s="59"/>
    </row>
    <row r="22" spans="1:7" ht="18" x14ac:dyDescent="0.4">
      <c r="A22" s="151" t="s">
        <v>66</v>
      </c>
      <c r="B22" s="56">
        <v>10</v>
      </c>
      <c r="C22" s="57">
        <v>11049</v>
      </c>
      <c r="D22" s="7"/>
      <c r="E22" s="7"/>
      <c r="F22" s="59"/>
      <c r="G22" s="59"/>
    </row>
    <row r="23" spans="1:7" ht="18" x14ac:dyDescent="0.4">
      <c r="A23" s="152"/>
      <c r="B23" s="56">
        <v>11</v>
      </c>
      <c r="C23" s="57">
        <v>11959</v>
      </c>
      <c r="D23" s="7"/>
      <c r="E23" s="7"/>
      <c r="F23" s="59"/>
      <c r="G23" s="59"/>
    </row>
    <row r="24" spans="1:7" ht="18" x14ac:dyDescent="0.4">
      <c r="A24" s="152"/>
      <c r="B24" s="56">
        <v>12</v>
      </c>
      <c r="C24" s="57">
        <v>12869</v>
      </c>
      <c r="D24" s="7"/>
      <c r="E24" s="7"/>
      <c r="F24" s="59"/>
      <c r="G24" s="59"/>
    </row>
    <row r="25" spans="1:7" ht="18" x14ac:dyDescent="0.4">
      <c r="A25" s="152"/>
      <c r="B25" s="56">
        <v>13</v>
      </c>
      <c r="C25" s="57">
        <v>13781</v>
      </c>
      <c r="D25" s="7"/>
      <c r="E25" s="7"/>
      <c r="F25" s="59"/>
      <c r="G25" s="59"/>
    </row>
    <row r="26" spans="1:7" ht="18" x14ac:dyDescent="0.4">
      <c r="A26" s="152"/>
      <c r="B26" s="56">
        <v>14</v>
      </c>
      <c r="C26" s="57">
        <v>14691</v>
      </c>
      <c r="D26" s="7"/>
      <c r="E26" s="7"/>
      <c r="F26" s="59"/>
      <c r="G26" s="59"/>
    </row>
    <row r="27" spans="1:7" ht="18" x14ac:dyDescent="0.4">
      <c r="A27" s="153"/>
      <c r="B27" s="56">
        <v>15</v>
      </c>
      <c r="C27" s="57">
        <v>15662</v>
      </c>
      <c r="D27" s="7"/>
      <c r="E27" s="7"/>
      <c r="F27" s="59"/>
      <c r="G27" s="59"/>
    </row>
    <row r="28" spans="1:7" ht="59.5" customHeight="1" x14ac:dyDescent="0.4">
      <c r="A28" s="148" t="s">
        <v>67</v>
      </c>
      <c r="B28" s="149"/>
      <c r="C28" s="149"/>
      <c r="D28" s="7"/>
      <c r="E28" s="7"/>
      <c r="F28" s="59"/>
      <c r="G28" s="59"/>
    </row>
    <row r="29" spans="1:7" ht="80" customHeight="1" x14ac:dyDescent="0.4">
      <c r="A29" s="54" t="s">
        <v>58</v>
      </c>
      <c r="B29" s="55" t="s">
        <v>59</v>
      </c>
      <c r="C29" s="55" t="s">
        <v>60</v>
      </c>
      <c r="D29" s="7"/>
      <c r="E29" s="7"/>
      <c r="F29" s="59"/>
      <c r="G29" s="59"/>
    </row>
    <row r="30" spans="1:7" ht="15.5" x14ac:dyDescent="0.3">
      <c r="A30" s="143" t="s">
        <v>68</v>
      </c>
      <c r="B30" s="60">
        <v>9</v>
      </c>
      <c r="C30" s="61">
        <v>10501</v>
      </c>
      <c r="D30" s="59"/>
      <c r="E30" s="59"/>
      <c r="F30" s="59"/>
      <c r="G30" s="59"/>
    </row>
    <row r="31" spans="1:7" ht="15.5" x14ac:dyDescent="0.3">
      <c r="A31" s="145"/>
      <c r="B31" s="60">
        <v>10</v>
      </c>
      <c r="C31" s="61">
        <v>11049</v>
      </c>
      <c r="D31" s="59"/>
      <c r="E31" s="59"/>
      <c r="F31" s="59"/>
      <c r="G31" s="59"/>
    </row>
    <row r="32" spans="1:7" ht="15.5" x14ac:dyDescent="0.3">
      <c r="A32" s="145"/>
      <c r="B32" s="60">
        <v>11</v>
      </c>
      <c r="C32" s="61">
        <v>11959</v>
      </c>
      <c r="D32" s="59"/>
      <c r="E32" s="59"/>
      <c r="F32" s="59"/>
      <c r="G32" s="59"/>
    </row>
    <row r="33" spans="1:7" ht="15.5" x14ac:dyDescent="0.3">
      <c r="A33" s="145"/>
      <c r="B33" s="60">
        <v>12</v>
      </c>
      <c r="C33" s="61">
        <v>12869</v>
      </c>
      <c r="D33" s="59"/>
      <c r="E33" s="59"/>
      <c r="F33" s="59"/>
      <c r="G33" s="59"/>
    </row>
    <row r="34" spans="1:7" ht="15.5" x14ac:dyDescent="0.3">
      <c r="A34" s="145"/>
      <c r="B34" s="60">
        <v>13</v>
      </c>
      <c r="C34" s="61">
        <v>13781</v>
      </c>
      <c r="D34" s="59"/>
      <c r="E34" s="59"/>
      <c r="F34" s="59"/>
      <c r="G34" s="59"/>
    </row>
    <row r="35" spans="1:7" ht="15.5" x14ac:dyDescent="0.3">
      <c r="A35" s="144"/>
      <c r="B35" s="60">
        <v>14</v>
      </c>
      <c r="C35" s="61">
        <v>14691</v>
      </c>
      <c r="D35" s="59"/>
      <c r="E35" s="59"/>
      <c r="F35" s="59"/>
      <c r="G35" s="59"/>
    </row>
    <row r="36" spans="1:7" ht="15.5" x14ac:dyDescent="0.3">
      <c r="A36" s="142" t="s">
        <v>69</v>
      </c>
      <c r="B36" s="134"/>
      <c r="C36" s="135"/>
      <c r="D36" s="59"/>
      <c r="E36" s="59"/>
      <c r="F36" s="59"/>
      <c r="G36" s="59"/>
    </row>
    <row r="37" spans="1:7" ht="15.5" x14ac:dyDescent="0.3">
      <c r="A37" s="143" t="s">
        <v>70</v>
      </c>
      <c r="B37" s="60">
        <v>12</v>
      </c>
      <c r="C37" s="61">
        <v>12869</v>
      </c>
      <c r="D37" s="59"/>
      <c r="E37" s="59"/>
      <c r="F37" s="59"/>
      <c r="G37" s="59"/>
    </row>
    <row r="38" spans="1:7" ht="15.5" x14ac:dyDescent="0.3">
      <c r="A38" s="144"/>
      <c r="B38" s="60">
        <v>13</v>
      </c>
      <c r="C38" s="61">
        <v>13781</v>
      </c>
      <c r="D38" s="59"/>
      <c r="E38" s="59"/>
      <c r="F38" s="59"/>
      <c r="G38" s="59"/>
    </row>
    <row r="39" spans="1:7" ht="15.5" x14ac:dyDescent="0.3">
      <c r="A39" s="143" t="s">
        <v>71</v>
      </c>
      <c r="B39" s="60">
        <v>11</v>
      </c>
      <c r="C39" s="61">
        <v>11959</v>
      </c>
      <c r="D39" s="59"/>
      <c r="E39" s="59"/>
      <c r="F39" s="59"/>
      <c r="G39" s="59"/>
    </row>
    <row r="40" spans="1:7" ht="15.5" x14ac:dyDescent="0.3">
      <c r="A40" s="144"/>
      <c r="B40" s="60">
        <v>12</v>
      </c>
      <c r="C40" s="61">
        <v>12869</v>
      </c>
      <c r="D40" s="59"/>
      <c r="E40" s="59"/>
      <c r="F40" s="59"/>
      <c r="G40" s="59"/>
    </row>
    <row r="41" spans="1:7" ht="15.5" x14ac:dyDescent="0.3">
      <c r="A41" s="143" t="s">
        <v>72</v>
      </c>
      <c r="B41" s="60">
        <v>8</v>
      </c>
      <c r="C41" s="61">
        <v>9956</v>
      </c>
      <c r="D41" s="59"/>
      <c r="E41" s="59"/>
      <c r="F41" s="59"/>
      <c r="G41" s="59"/>
    </row>
    <row r="42" spans="1:7" ht="15.5" x14ac:dyDescent="0.3">
      <c r="A42" s="145"/>
      <c r="B42" s="60">
        <v>9</v>
      </c>
      <c r="C42" s="61">
        <v>10501</v>
      </c>
      <c r="D42" s="59"/>
      <c r="E42" s="59"/>
      <c r="F42" s="59"/>
      <c r="G42" s="59"/>
    </row>
    <row r="43" spans="1:7" ht="15.5" x14ac:dyDescent="0.3">
      <c r="A43" s="145"/>
      <c r="B43" s="60">
        <v>10</v>
      </c>
      <c r="C43" s="61">
        <v>11049</v>
      </c>
      <c r="D43" s="59"/>
      <c r="E43" s="59"/>
      <c r="F43" s="59"/>
      <c r="G43" s="59"/>
    </row>
    <row r="44" spans="1:7" ht="15.5" x14ac:dyDescent="0.3">
      <c r="A44" s="144"/>
      <c r="B44" s="60">
        <v>11</v>
      </c>
      <c r="C44" s="61">
        <v>11959</v>
      </c>
      <c r="D44" s="59"/>
      <c r="E44" s="59"/>
      <c r="F44" s="59"/>
      <c r="G44" s="59"/>
    </row>
    <row r="45" spans="1:7" ht="15.5" x14ac:dyDescent="0.3">
      <c r="A45" s="62" t="s">
        <v>73</v>
      </c>
      <c r="B45" s="60">
        <v>12</v>
      </c>
      <c r="C45" s="61">
        <v>12869</v>
      </c>
      <c r="D45" s="59"/>
      <c r="E45" s="59"/>
      <c r="F45" s="59"/>
      <c r="G45" s="59"/>
    </row>
    <row r="46" spans="1:7" ht="15.5" x14ac:dyDescent="0.3">
      <c r="A46" s="142" t="s">
        <v>74</v>
      </c>
      <c r="B46" s="134"/>
      <c r="C46" s="135"/>
      <c r="D46" s="59"/>
      <c r="E46" s="59"/>
      <c r="F46" s="59"/>
      <c r="G46" s="59"/>
    </row>
    <row r="47" spans="1:7" ht="15.5" x14ac:dyDescent="0.3">
      <c r="A47" s="143" t="s">
        <v>70</v>
      </c>
      <c r="B47" s="60">
        <v>9</v>
      </c>
      <c r="C47" s="61">
        <v>10501</v>
      </c>
      <c r="D47" s="59"/>
      <c r="E47" s="59"/>
      <c r="F47" s="59"/>
      <c r="G47" s="59"/>
    </row>
    <row r="48" spans="1:7" ht="15.5" x14ac:dyDescent="0.3">
      <c r="A48" s="144"/>
      <c r="B48" s="60">
        <v>10</v>
      </c>
      <c r="C48" s="61">
        <v>11049</v>
      </c>
      <c r="D48" s="59"/>
      <c r="E48" s="59"/>
      <c r="F48" s="59"/>
      <c r="G48" s="59"/>
    </row>
    <row r="49" spans="1:7" ht="15.5" x14ac:dyDescent="0.3">
      <c r="A49" s="143" t="s">
        <v>71</v>
      </c>
      <c r="B49" s="60">
        <v>8</v>
      </c>
      <c r="C49" s="61">
        <v>9956</v>
      </c>
      <c r="D49" s="59"/>
      <c r="E49" s="59"/>
      <c r="F49" s="59"/>
      <c r="G49" s="59"/>
    </row>
    <row r="50" spans="1:7" ht="15.5" x14ac:dyDescent="0.3">
      <c r="A50" s="145"/>
      <c r="B50" s="63">
        <v>9</v>
      </c>
      <c r="C50" s="61">
        <v>10501</v>
      </c>
      <c r="D50" s="59"/>
      <c r="E50" s="59"/>
      <c r="F50" s="59"/>
      <c r="G50" s="59"/>
    </row>
    <row r="51" spans="1:7" ht="15.5" x14ac:dyDescent="0.3">
      <c r="A51" s="146" t="s">
        <v>72</v>
      </c>
      <c r="B51" s="64">
        <v>7</v>
      </c>
      <c r="C51" s="65">
        <v>9348</v>
      </c>
      <c r="D51" s="59"/>
      <c r="E51" s="59"/>
      <c r="F51" s="59"/>
      <c r="G51" s="59"/>
    </row>
    <row r="52" spans="1:7" ht="15.5" x14ac:dyDescent="0.3">
      <c r="A52" s="146"/>
      <c r="B52" s="64">
        <v>8</v>
      </c>
      <c r="C52" s="57">
        <v>9956</v>
      </c>
      <c r="D52" s="59"/>
      <c r="E52" s="59"/>
      <c r="F52" s="59"/>
      <c r="G52" s="59"/>
    </row>
    <row r="53" spans="1:7" ht="49.5" customHeight="1" x14ac:dyDescent="0.3">
      <c r="A53" s="147" t="s">
        <v>75</v>
      </c>
      <c r="B53" s="147"/>
      <c r="C53" s="147"/>
      <c r="D53" s="59"/>
      <c r="E53" s="59"/>
      <c r="F53" s="59"/>
      <c r="G53" s="59"/>
    </row>
    <row r="55" spans="1:7" ht="30" x14ac:dyDescent="0.25">
      <c r="A55" s="66" t="s">
        <v>58</v>
      </c>
      <c r="B55" s="66" t="s">
        <v>59</v>
      </c>
      <c r="C55" s="67" t="s">
        <v>76</v>
      </c>
    </row>
    <row r="56" spans="1:7" ht="15.5" x14ac:dyDescent="0.25">
      <c r="A56" s="68" t="s">
        <v>68</v>
      </c>
      <c r="B56" s="69">
        <v>10</v>
      </c>
      <c r="C56" s="70">
        <v>11049</v>
      </c>
    </row>
    <row r="57" spans="1:7" ht="15.5" x14ac:dyDescent="0.25">
      <c r="A57" s="139" t="s">
        <v>77</v>
      </c>
      <c r="B57" s="140"/>
      <c r="C57" s="141"/>
    </row>
    <row r="58" spans="1:7" ht="15.5" x14ac:dyDescent="0.25">
      <c r="A58" s="136" t="s">
        <v>78</v>
      </c>
      <c r="B58" s="69">
        <v>7</v>
      </c>
      <c r="C58" s="70">
        <v>9348</v>
      </c>
    </row>
    <row r="59" spans="1:7" ht="15.5" x14ac:dyDescent="0.25">
      <c r="A59" s="137"/>
      <c r="B59" s="69">
        <v>8</v>
      </c>
      <c r="C59" s="70">
        <v>9956</v>
      </c>
    </row>
    <row r="60" spans="1:7" ht="15.5" x14ac:dyDescent="0.25">
      <c r="A60" s="138"/>
      <c r="B60" s="69">
        <v>9</v>
      </c>
      <c r="C60" s="70">
        <v>10501</v>
      </c>
    </row>
    <row r="61" spans="1:7" ht="15.5" x14ac:dyDescent="0.25">
      <c r="A61" s="139" t="s">
        <v>79</v>
      </c>
      <c r="B61" s="140"/>
      <c r="C61" s="141"/>
    </row>
    <row r="62" spans="1:7" ht="15.5" x14ac:dyDescent="0.25">
      <c r="A62" s="136" t="s">
        <v>78</v>
      </c>
      <c r="B62" s="69">
        <v>5</v>
      </c>
      <c r="C62" s="70">
        <v>8256</v>
      </c>
    </row>
    <row r="63" spans="1:7" ht="15.5" x14ac:dyDescent="0.25">
      <c r="A63" s="137"/>
      <c r="B63" s="69">
        <v>6</v>
      </c>
      <c r="C63" s="70">
        <v>8803</v>
      </c>
    </row>
    <row r="64" spans="1:7" ht="15.5" x14ac:dyDescent="0.25">
      <c r="A64" s="138"/>
      <c r="B64" s="69">
        <v>7</v>
      </c>
      <c r="C64" s="70">
        <v>9348</v>
      </c>
    </row>
    <row r="65" spans="1:3" ht="31" x14ac:dyDescent="0.25">
      <c r="A65" s="68" t="s">
        <v>80</v>
      </c>
      <c r="B65" s="69">
        <v>6</v>
      </c>
      <c r="C65" s="70">
        <v>8803</v>
      </c>
    </row>
    <row r="66" spans="1:3" ht="15.5" x14ac:dyDescent="0.25">
      <c r="A66" s="129" t="s">
        <v>81</v>
      </c>
      <c r="B66" s="69">
        <v>5</v>
      </c>
      <c r="C66" s="70">
        <v>8256</v>
      </c>
    </row>
    <row r="67" spans="1:3" ht="15.5" x14ac:dyDescent="0.25">
      <c r="A67" s="131"/>
      <c r="B67" s="69">
        <v>6</v>
      </c>
      <c r="C67" s="70">
        <v>8803</v>
      </c>
    </row>
    <row r="68" spans="1:3" ht="15.5" x14ac:dyDescent="0.25">
      <c r="A68" s="129" t="s">
        <v>82</v>
      </c>
      <c r="B68" s="69">
        <v>4</v>
      </c>
      <c r="C68" s="70">
        <v>7710</v>
      </c>
    </row>
    <row r="69" spans="1:3" ht="15.5" x14ac:dyDescent="0.25">
      <c r="A69" s="131"/>
      <c r="B69" s="69">
        <v>5</v>
      </c>
      <c r="C69" s="70">
        <v>8256</v>
      </c>
    </row>
    <row r="70" spans="1:3" ht="15.5" x14ac:dyDescent="0.25">
      <c r="A70" s="129" t="s">
        <v>83</v>
      </c>
      <c r="B70" s="69">
        <v>5</v>
      </c>
      <c r="C70" s="70">
        <v>8256</v>
      </c>
    </row>
    <row r="71" spans="1:3" ht="15.5" x14ac:dyDescent="0.25">
      <c r="A71" s="130"/>
      <c r="B71" s="69">
        <v>6</v>
      </c>
      <c r="C71" s="70">
        <v>8803</v>
      </c>
    </row>
    <row r="72" spans="1:3" ht="15.5" x14ac:dyDescent="0.25">
      <c r="A72" s="130"/>
      <c r="B72" s="69">
        <v>7</v>
      </c>
      <c r="C72" s="70">
        <v>9348</v>
      </c>
    </row>
    <row r="73" spans="1:3" ht="15.5" x14ac:dyDescent="0.25">
      <c r="A73" s="131"/>
      <c r="B73" s="69">
        <v>8</v>
      </c>
      <c r="C73" s="70">
        <v>9956</v>
      </c>
    </row>
    <row r="74" spans="1:3" ht="15.5" x14ac:dyDescent="0.25">
      <c r="A74" s="129" t="s">
        <v>84</v>
      </c>
      <c r="B74" s="69">
        <v>2</v>
      </c>
      <c r="C74" s="70">
        <v>6618</v>
      </c>
    </row>
    <row r="75" spans="1:3" ht="15.5" x14ac:dyDescent="0.25">
      <c r="A75" s="130"/>
      <c r="B75" s="69">
        <v>3</v>
      </c>
      <c r="C75" s="70">
        <v>7163</v>
      </c>
    </row>
    <row r="76" spans="1:3" ht="15.5" x14ac:dyDescent="0.25">
      <c r="A76" s="130"/>
      <c r="B76" s="69">
        <v>4</v>
      </c>
      <c r="C76" s="70">
        <v>7710</v>
      </c>
    </row>
    <row r="77" spans="1:3" ht="15.5" x14ac:dyDescent="0.25">
      <c r="A77" s="131"/>
      <c r="B77" s="69">
        <v>5</v>
      </c>
      <c r="C77" s="70">
        <v>8256</v>
      </c>
    </row>
    <row r="78" spans="1:3" ht="13" x14ac:dyDescent="0.3">
      <c r="A78" s="59"/>
      <c r="B78" s="59"/>
      <c r="C78" s="71"/>
    </row>
    <row r="79" spans="1:3" ht="41" customHeight="1" x14ac:dyDescent="0.25">
      <c r="A79" s="132" t="s">
        <v>85</v>
      </c>
      <c r="B79" s="132"/>
      <c r="C79" s="132"/>
    </row>
    <row r="80" spans="1:3" x14ac:dyDescent="0.25">
      <c r="A80" s="72"/>
      <c r="B80" s="72"/>
      <c r="C80" s="72"/>
    </row>
    <row r="81" spans="1:3" ht="28" x14ac:dyDescent="0.25">
      <c r="A81" s="55" t="s">
        <v>58</v>
      </c>
      <c r="B81" s="73" t="s">
        <v>86</v>
      </c>
      <c r="C81" s="73" t="s">
        <v>87</v>
      </c>
    </row>
    <row r="82" spans="1:3" ht="15.5" x14ac:dyDescent="0.25">
      <c r="A82" s="133" t="s">
        <v>88</v>
      </c>
      <c r="B82" s="134"/>
      <c r="C82" s="135"/>
    </row>
    <row r="83" spans="1:3" ht="15.5" x14ac:dyDescent="0.25">
      <c r="A83" s="62" t="s">
        <v>89</v>
      </c>
      <c r="B83" s="60">
        <v>2</v>
      </c>
      <c r="C83" s="61">
        <v>6618</v>
      </c>
    </row>
    <row r="84" spans="1:3" ht="15.5" x14ac:dyDescent="0.25">
      <c r="A84" s="62" t="s">
        <v>90</v>
      </c>
      <c r="B84" s="60">
        <v>3</v>
      </c>
      <c r="C84" s="61">
        <v>7163</v>
      </c>
    </row>
    <row r="85" spans="1:3" ht="15.5" x14ac:dyDescent="0.25">
      <c r="A85" s="62" t="s">
        <v>91</v>
      </c>
      <c r="B85" s="60">
        <v>4</v>
      </c>
      <c r="C85" s="61">
        <v>7710</v>
      </c>
    </row>
    <row r="86" spans="1:3" ht="15.5" x14ac:dyDescent="0.25">
      <c r="A86" s="62" t="s">
        <v>92</v>
      </c>
      <c r="B86" s="60">
        <v>5</v>
      </c>
      <c r="C86" s="61">
        <v>8256</v>
      </c>
    </row>
    <row r="87" spans="1:3" ht="13" x14ac:dyDescent="0.3">
      <c r="A87" s="59"/>
      <c r="B87" s="59"/>
      <c r="C87" s="71"/>
    </row>
    <row r="88" spans="1:3" ht="13" x14ac:dyDescent="0.3">
      <c r="A88" s="59"/>
      <c r="B88" s="59"/>
      <c r="C88" s="71"/>
    </row>
  </sheetData>
  <mergeCells count="27">
    <mergeCell ref="A22:A27"/>
    <mergeCell ref="D1:G3"/>
    <mergeCell ref="A2:A5"/>
    <mergeCell ref="A6:A10"/>
    <mergeCell ref="A11:A15"/>
    <mergeCell ref="A16:A21"/>
    <mergeCell ref="A57:C57"/>
    <mergeCell ref="A28:C28"/>
    <mergeCell ref="A30:A35"/>
    <mergeCell ref="A36:C36"/>
    <mergeCell ref="A37:A38"/>
    <mergeCell ref="A39:A40"/>
    <mergeCell ref="A41:A44"/>
    <mergeCell ref="A46:C46"/>
    <mergeCell ref="A47:A48"/>
    <mergeCell ref="A49:A50"/>
    <mergeCell ref="A51:A52"/>
    <mergeCell ref="A53:C53"/>
    <mergeCell ref="A74:A77"/>
    <mergeCell ref="A79:C79"/>
    <mergeCell ref="A82:C82"/>
    <mergeCell ref="A58:A60"/>
    <mergeCell ref="A61:C61"/>
    <mergeCell ref="A62:A64"/>
    <mergeCell ref="A66:A67"/>
    <mergeCell ref="A68:A69"/>
    <mergeCell ref="A70:A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A8DED-8974-4C5C-8512-0598CCFE8511}">
  <sheetPr>
    <tabColor rgb="FFFFC000"/>
  </sheetPr>
  <dimension ref="A2:D17"/>
  <sheetViews>
    <sheetView workbookViewId="0">
      <selection activeCell="C23" sqref="C23"/>
    </sheetView>
  </sheetViews>
  <sheetFormatPr defaultRowHeight="12.5" x14ac:dyDescent="0.25"/>
  <sheetData>
    <row r="2" spans="1:4" x14ac:dyDescent="0.25">
      <c r="A2" t="s">
        <v>93</v>
      </c>
    </row>
    <row r="3" spans="1:4" x14ac:dyDescent="0.25">
      <c r="A3" t="s">
        <v>94</v>
      </c>
    </row>
    <row r="4" spans="1:4" x14ac:dyDescent="0.25">
      <c r="A4" t="s">
        <v>95</v>
      </c>
    </row>
    <row r="5" spans="1:4" x14ac:dyDescent="0.25">
      <c r="A5" t="s">
        <v>103</v>
      </c>
    </row>
    <row r="6" spans="1:4" x14ac:dyDescent="0.25">
      <c r="A6" t="s">
        <v>104</v>
      </c>
    </row>
    <row r="7" spans="1:4" x14ac:dyDescent="0.25">
      <c r="A7" t="s">
        <v>105</v>
      </c>
    </row>
    <row r="8" spans="1:4" x14ac:dyDescent="0.25">
      <c r="A8" t="s">
        <v>106</v>
      </c>
    </row>
    <row r="9" spans="1:4" x14ac:dyDescent="0.25">
      <c r="A9" t="s">
        <v>107</v>
      </c>
    </row>
    <row r="10" spans="1:4" x14ac:dyDescent="0.25">
      <c r="A10" t="s">
        <v>96</v>
      </c>
    </row>
    <row r="11" spans="1:4" x14ac:dyDescent="0.25">
      <c r="A11" t="s">
        <v>97</v>
      </c>
    </row>
    <row r="13" spans="1:4" ht="13" x14ac:dyDescent="0.3">
      <c r="A13" s="154" t="s">
        <v>98</v>
      </c>
      <c r="B13" s="154"/>
      <c r="C13" s="154"/>
      <c r="D13" s="154"/>
    </row>
    <row r="14" spans="1:4" ht="13" x14ac:dyDescent="0.3">
      <c r="A14" s="154" t="s">
        <v>99</v>
      </c>
      <c r="B14" s="154"/>
      <c r="C14" s="154"/>
      <c r="D14" s="154"/>
    </row>
    <row r="15" spans="1:4" ht="13" x14ac:dyDescent="0.3">
      <c r="A15" s="154" t="s">
        <v>100</v>
      </c>
      <c r="B15" s="154"/>
      <c r="C15" s="154"/>
      <c r="D15" s="154"/>
    </row>
    <row r="16" spans="1:4" ht="13" x14ac:dyDescent="0.3">
      <c r="A16" s="154" t="s">
        <v>101</v>
      </c>
      <c r="B16" s="154"/>
      <c r="C16" s="154"/>
      <c r="D16" s="154"/>
    </row>
    <row r="17" spans="1:4" ht="13" x14ac:dyDescent="0.3">
      <c r="A17" s="154" t="s">
        <v>102</v>
      </c>
      <c r="B17" s="154"/>
      <c r="C17" s="154"/>
      <c r="D17" s="1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форма_шт_розпису</vt:lpstr>
      <vt:lpstr>Оклади</vt:lpstr>
      <vt:lpstr>Інформація щодо оформлення</vt:lpstr>
      <vt:lpstr>форма_шт_розпису!Область_друку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Yurii Yavorskyi</cp:lastModifiedBy>
  <cp:lastPrinted>2024-11-12T12:29:04Z</cp:lastPrinted>
  <dcterms:created xsi:type="dcterms:W3CDTF">2007-04-04T11:46:09Z</dcterms:created>
  <dcterms:modified xsi:type="dcterms:W3CDTF">2025-09-03T13:52:06Z</dcterms:modified>
</cp:coreProperties>
</file>